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ed Receipts\"/>
    </mc:Choice>
  </mc:AlternateContent>
  <xr:revisionPtr revIDLastSave="0" documentId="13_ncr:1_{1F017520-521A-40FC-A9B1-47D93895CA3B}" xr6:coauthVersionLast="36" xr6:coauthVersionMax="36" xr10:uidLastSave="{00000000-0000-0000-0000-000000000000}"/>
  <bookViews>
    <workbookView xWindow="0" yWindow="0" windowWidth="28800" windowHeight="12045" xr2:uid="{00000000-000D-0000-FFFF-FFFF00000000}"/>
  </bookViews>
  <sheets>
    <sheet name="Application" sheetId="4" r:id="rId1"/>
    <sheet name="Sheet1" sheetId="6" state="hidden" r:id="rId2"/>
  </sheets>
  <definedNames>
    <definedName name="Peking">Application!$V$11</definedName>
  </definedNames>
  <calcPr calcId="191029"/>
</workbook>
</file>

<file path=xl/calcChain.xml><?xml version="1.0" encoding="utf-8"?>
<calcChain xmlns="http://schemas.openxmlformats.org/spreadsheetml/2006/main">
  <c r="J25" i="6" l="1"/>
  <c r="I25" i="6"/>
  <c r="H25" i="6"/>
  <c r="G25" i="6"/>
  <c r="F25" i="6"/>
  <c r="D21" i="6" l="1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F5" i="6"/>
  <c r="G5" i="6"/>
  <c r="J5" i="6"/>
  <c r="K5" i="6"/>
  <c r="L5" i="6"/>
  <c r="M5" i="6"/>
  <c r="F6" i="6"/>
  <c r="G6" i="6"/>
  <c r="J6" i="6"/>
  <c r="K6" i="6"/>
  <c r="L6" i="6"/>
  <c r="M6" i="6"/>
  <c r="F7" i="6"/>
  <c r="G7" i="6"/>
  <c r="J7" i="6"/>
  <c r="K7" i="6"/>
  <c r="L7" i="6"/>
  <c r="M7" i="6"/>
  <c r="F8" i="6"/>
  <c r="G8" i="6"/>
  <c r="J8" i="6"/>
  <c r="K8" i="6"/>
  <c r="L8" i="6"/>
  <c r="M8" i="6"/>
  <c r="F9" i="6"/>
  <c r="G9" i="6"/>
  <c r="J9" i="6"/>
  <c r="K9" i="6"/>
  <c r="L9" i="6"/>
  <c r="M9" i="6"/>
  <c r="F10" i="6"/>
  <c r="G10" i="6"/>
  <c r="J10" i="6"/>
  <c r="K10" i="6"/>
  <c r="L10" i="6"/>
  <c r="M10" i="6"/>
  <c r="F11" i="6"/>
  <c r="G11" i="6"/>
  <c r="J11" i="6"/>
  <c r="K11" i="6"/>
  <c r="L11" i="6"/>
  <c r="M11" i="6"/>
  <c r="F12" i="6"/>
  <c r="G12" i="6"/>
  <c r="J12" i="6"/>
  <c r="K12" i="6"/>
  <c r="L12" i="6"/>
  <c r="M12" i="6"/>
  <c r="F13" i="6"/>
  <c r="G13" i="6"/>
  <c r="J13" i="6"/>
  <c r="K13" i="6"/>
  <c r="L13" i="6"/>
  <c r="M13" i="6"/>
  <c r="F14" i="6"/>
  <c r="G14" i="6"/>
  <c r="J14" i="6"/>
  <c r="K14" i="6"/>
  <c r="L14" i="6"/>
  <c r="M14" i="6"/>
  <c r="F15" i="6"/>
  <c r="G15" i="6"/>
  <c r="J15" i="6"/>
  <c r="K15" i="6"/>
  <c r="L15" i="6"/>
  <c r="M15" i="6"/>
  <c r="F16" i="6"/>
  <c r="G16" i="6"/>
  <c r="J16" i="6"/>
  <c r="K16" i="6"/>
  <c r="L16" i="6"/>
  <c r="M16" i="6"/>
  <c r="F17" i="6"/>
  <c r="G17" i="6"/>
  <c r="J17" i="6"/>
  <c r="K17" i="6"/>
  <c r="L17" i="6"/>
  <c r="M17" i="6"/>
  <c r="F18" i="6"/>
  <c r="G18" i="6"/>
  <c r="J18" i="6"/>
  <c r="K18" i="6"/>
  <c r="L18" i="6"/>
  <c r="M18" i="6"/>
  <c r="F19" i="6"/>
  <c r="G19" i="6"/>
  <c r="J19" i="6"/>
  <c r="K19" i="6"/>
  <c r="L19" i="6"/>
  <c r="M19" i="6"/>
  <c r="F20" i="6"/>
  <c r="G20" i="6"/>
  <c r="J20" i="6"/>
  <c r="K20" i="6"/>
  <c r="L20" i="6"/>
  <c r="M20" i="6"/>
  <c r="F21" i="6"/>
  <c r="G21" i="6"/>
  <c r="J21" i="6"/>
  <c r="K21" i="6"/>
  <c r="L21" i="6"/>
  <c r="M21" i="6"/>
  <c r="L4" i="6"/>
  <c r="M4" i="6"/>
  <c r="J4" i="6"/>
  <c r="K4" i="6"/>
  <c r="G4" i="6"/>
  <c r="F4" i="6"/>
  <c r="I11" i="6" l="1"/>
  <c r="H5" i="6"/>
  <c r="H20" i="6"/>
  <c r="H7" i="6"/>
  <c r="H18" i="6"/>
  <c r="H14" i="6"/>
  <c r="H16" i="6"/>
  <c r="H12" i="6"/>
  <c r="I21" i="6"/>
  <c r="I8" i="6"/>
  <c r="H17" i="6"/>
  <c r="I13" i="6"/>
  <c r="I19" i="6"/>
  <c r="I15" i="6"/>
  <c r="I6" i="6"/>
  <c r="H15" i="6"/>
  <c r="I9" i="6"/>
  <c r="I17" i="6"/>
  <c r="H9" i="6"/>
  <c r="I16" i="6"/>
  <c r="I10" i="6"/>
  <c r="H8" i="6"/>
  <c r="I18" i="6"/>
  <c r="M25" i="4" s="1"/>
  <c r="I20" i="6"/>
  <c r="M27" i="4" s="1"/>
  <c r="H19" i="6"/>
  <c r="I12" i="6"/>
  <c r="H11" i="6"/>
  <c r="M18" i="4" s="1"/>
  <c r="I5" i="6"/>
  <c r="H21" i="6"/>
  <c r="I14" i="6"/>
  <c r="M21" i="4" s="1"/>
  <c r="H13" i="6"/>
  <c r="I7" i="6"/>
  <c r="M14" i="4" s="1"/>
  <c r="H6" i="6"/>
  <c r="H10" i="6"/>
  <c r="I4" i="6"/>
  <c r="H4" i="6"/>
  <c r="M12" i="4" l="1"/>
  <c r="M17" i="4"/>
  <c r="M19" i="4"/>
  <c r="M13" i="4"/>
  <c r="M24" i="4"/>
  <c r="M23" i="4"/>
  <c r="M15" i="4"/>
  <c r="M20" i="4"/>
  <c r="M22" i="4"/>
  <c r="M28" i="4"/>
  <c r="M26" i="4"/>
  <c r="M16" i="4"/>
  <c r="M11" i="4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5" i="6"/>
  <c r="D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25" i="6"/>
  <c r="L11" i="4" l="1"/>
  <c r="L15" i="4" l="1"/>
  <c r="L13" i="4"/>
  <c r="L20" i="4"/>
  <c r="L26" i="4"/>
  <c r="L27" i="4"/>
  <c r="L25" i="4"/>
  <c r="L23" i="4"/>
  <c r="L21" i="4"/>
  <c r="L19" i="4"/>
  <c r="L17" i="4"/>
  <c r="L22" i="4"/>
  <c r="L18" i="4"/>
  <c r="L28" i="4"/>
  <c r="L24" i="4"/>
  <c r="L16" i="4"/>
  <c r="L14" i="4"/>
  <c r="L12" i="4"/>
  <c r="L30" i="4" l="1"/>
</calcChain>
</file>

<file path=xl/sharedStrings.xml><?xml version="1.0" encoding="utf-8"?>
<sst xmlns="http://schemas.openxmlformats.org/spreadsheetml/2006/main" count="57" uniqueCount="50">
  <si>
    <t>Brand</t>
  </si>
  <si>
    <t>Contact Name</t>
  </si>
  <si>
    <t>Total Due:</t>
  </si>
  <si>
    <t>Phone</t>
  </si>
  <si>
    <t>Fees per Entry</t>
  </si>
  <si>
    <t>Seed Treatment</t>
  </si>
  <si>
    <t>1109 Experiment Street</t>
  </si>
  <si>
    <t>Released or Experimental</t>
  </si>
  <si>
    <t>Variety</t>
  </si>
  <si>
    <t>IV</t>
  </si>
  <si>
    <t>V</t>
  </si>
  <si>
    <t>VI</t>
  </si>
  <si>
    <t>VII/VIII</t>
  </si>
  <si>
    <t>Maturity Group</t>
  </si>
  <si>
    <t>Maturity (e.g. 5.2)</t>
  </si>
  <si>
    <t>7/8</t>
  </si>
  <si>
    <t>Additional Information Requested for Corresponding Varieties on Page 1</t>
  </si>
  <si>
    <t>Number of Seeds</t>
  </si>
  <si>
    <t>Previous Name                                          (if changed since last tested with us)</t>
  </si>
  <si>
    <t>Envelopes</t>
  </si>
  <si>
    <t>Hybrid</t>
  </si>
  <si>
    <t>289 count</t>
  </si>
  <si>
    <t>MG Tests</t>
  </si>
  <si>
    <t>656 count</t>
  </si>
  <si>
    <t>7 tests $900</t>
  </si>
  <si>
    <t>4 tests  $500</t>
  </si>
  <si>
    <t>SHIP SEED TO:</t>
  </si>
  <si>
    <t>SCN Resistance Gene</t>
  </si>
  <si>
    <t>Company (Brand)</t>
  </si>
  <si>
    <t>Email</t>
  </si>
  <si>
    <t xml:space="preserve">Company: </t>
  </si>
  <si>
    <t xml:space="preserve">Contact Name: </t>
  </si>
  <si>
    <t xml:space="preserve">Email Address: </t>
  </si>
  <si>
    <t xml:space="preserve">Phone: </t>
  </si>
  <si>
    <t>Address for invoice:</t>
  </si>
  <si>
    <t>Application Due:</t>
  </si>
  <si>
    <t>Seed Due:</t>
  </si>
  <si>
    <t>FedEx or UPS (Preferred):</t>
  </si>
  <si>
    <t>Daniel Mailhot</t>
  </si>
  <si>
    <t>UGA-Variety Testing</t>
  </si>
  <si>
    <t>1655 GA 16 West</t>
  </si>
  <si>
    <t>Griffin, GA 30223-2091</t>
  </si>
  <si>
    <t>Invoices will be sent later in the spring.</t>
  </si>
  <si>
    <t>MG 4 and 5 entries must be glyphosate tolerant.</t>
  </si>
  <si>
    <t>UGA-Redding Building</t>
  </si>
  <si>
    <t>Griffin, GA 30223-1731</t>
  </si>
  <si>
    <t>US Postal Service:</t>
  </si>
  <si>
    <t>Biotech Herbicide</t>
  </si>
  <si>
    <t>Native Herbicide</t>
  </si>
  <si>
    <t>Special Traits (for publication)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</si>
</sst>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;;;"/>
    <numFmt numFmtId="166" formatCode="[$-409]mmmm\ d\,\ 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6" fillId="0" borderId="0" xfId="0" applyFont="1"/>
    <xf numFmtId="164" fontId="1" fillId="0" borderId="0" xfId="0" applyNumberFormat="1" applyFont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166" fontId="8" fillId="0" borderId="0" xfId="0" applyNumberFormat="1" applyFont="1" applyFill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</xf>
    <xf numFmtId="164" fontId="0" fillId="2" borderId="11" xfId="0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5" fontId="0" fillId="0" borderId="2" xfId="0" applyNumberFormat="1" applyFont="1" applyFill="1" applyBorder="1" applyProtection="1">
      <protection locked="0"/>
    </xf>
    <xf numFmtId="165" fontId="0" fillId="0" borderId="1" xfId="0" applyNumberFormat="1" applyFont="1" applyFill="1" applyBorder="1" applyProtection="1"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9" fillId="0" borderId="5" xfId="0" applyFont="1" applyBorder="1" applyAlignment="1"/>
    <xf numFmtId="0" fontId="13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9" fillId="0" borderId="2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3" fontId="0" fillId="2" borderId="9" xfId="0" applyNumberFormat="1" applyFill="1" applyBorder="1" applyAlignment="1" applyProtection="1">
      <alignment horizontal="center"/>
      <protection locked="0"/>
    </xf>
    <xf numFmtId="3" fontId="0" fillId="2" borderId="4" xfId="0" applyNumberFormat="1" applyFill="1" applyBorder="1" applyAlignment="1" applyProtection="1">
      <alignment horizontal="center"/>
      <protection locked="0"/>
    </xf>
    <xf numFmtId="3" fontId="0" fillId="2" borderId="10" xfId="0" applyNumberFormat="1" applyFill="1" applyBorder="1" applyAlignment="1" applyProtection="1">
      <alignment horizontal="center"/>
    </xf>
    <xf numFmtId="3" fontId="0" fillId="2" borderId="11" xfId="0" applyNumberForma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14" fillId="0" borderId="0" xfId="0" applyFont="1" applyFill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1" fillId="0" borderId="0" xfId="0" applyFont="1"/>
    <xf numFmtId="0" fontId="6" fillId="0" borderId="0" xfId="0" applyFont="1" applyFill="1" applyAlignment="1">
      <alignment horizontal="right"/>
    </xf>
    <xf numFmtId="0" fontId="16" fillId="0" borderId="0" xfId="0" applyFont="1" applyAlignment="1"/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7" fillId="0" borderId="0" xfId="0" applyFont="1" applyFill="1" applyAlignment="1">
      <alignment horizontal="right"/>
    </xf>
    <xf numFmtId="166" fontId="8" fillId="0" borderId="0" xfId="0" applyNumberFormat="1" applyFont="1" applyFill="1" applyBorder="1" applyAlignment="1">
      <alignment horizontal="center" vertical="top"/>
    </xf>
    <xf numFmtId="166" fontId="8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center" wrapText="1"/>
    </xf>
    <xf numFmtId="0" fontId="18" fillId="0" borderId="0" xfId="0" applyFont="1" applyAlignment="1">
      <alignment horizontal="right"/>
    </xf>
    <xf numFmtId="0" fontId="19" fillId="0" borderId="0" xfId="0" applyFont="1"/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6" fontId="15" fillId="0" borderId="0" xfId="0" applyNumberFormat="1" applyFont="1" applyFill="1" applyAlignment="1">
      <alignment horizontal="left"/>
    </xf>
    <xf numFmtId="166" fontId="8" fillId="0" borderId="0" xfId="0" applyNumberFormat="1" applyFont="1" applyFill="1" applyAlignment="1">
      <alignment horizontal="left"/>
    </xf>
    <xf numFmtId="0" fontId="0" fillId="0" borderId="0" xfId="0" applyAlignment="1">
      <alignment horizontal="right"/>
    </xf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$G$17" lockText="1" noThreeD="1"/>
</file>

<file path=xl/ctrlProps/ctrlProp11.xml><?xml version="1.0" encoding="utf-8"?>
<formControlPr xmlns="http://schemas.microsoft.com/office/spreadsheetml/2009/9/main" objectType="CheckBox" fmlaLink="$G$18" lockText="1" noThreeD="1"/>
</file>

<file path=xl/ctrlProps/ctrlProp12.xml><?xml version="1.0" encoding="utf-8"?>
<formControlPr xmlns="http://schemas.microsoft.com/office/spreadsheetml/2009/9/main" objectType="CheckBox" fmlaLink="$G$19" lockText="1" noThreeD="1"/>
</file>

<file path=xl/ctrlProps/ctrlProp13.xml><?xml version="1.0" encoding="utf-8"?>
<formControlPr xmlns="http://schemas.microsoft.com/office/spreadsheetml/2009/9/main" objectType="CheckBox" fmlaLink="$G$20" lockText="1" noThreeD="1"/>
</file>

<file path=xl/ctrlProps/ctrlProp14.xml><?xml version="1.0" encoding="utf-8"?>
<formControlPr xmlns="http://schemas.microsoft.com/office/spreadsheetml/2009/9/main" objectType="CheckBox" fmlaLink="$G$21" lockText="1" noThreeD="1"/>
</file>

<file path=xl/ctrlProps/ctrlProp15.xml><?xml version="1.0" encoding="utf-8"?>
<formControlPr xmlns="http://schemas.microsoft.com/office/spreadsheetml/2009/9/main" objectType="CheckBox" fmlaLink="$G$22" lockText="1" noThreeD="1"/>
</file>

<file path=xl/ctrlProps/ctrlProp16.xml><?xml version="1.0" encoding="utf-8"?>
<formControlPr xmlns="http://schemas.microsoft.com/office/spreadsheetml/2009/9/main" objectType="CheckBox" fmlaLink="$G$23" lockText="1" noThreeD="1"/>
</file>

<file path=xl/ctrlProps/ctrlProp17.xml><?xml version="1.0" encoding="utf-8"?>
<formControlPr xmlns="http://schemas.microsoft.com/office/spreadsheetml/2009/9/main" objectType="CheckBox" fmlaLink="$G$24" lockText="1" noThreeD="1"/>
</file>

<file path=xl/ctrlProps/ctrlProp18.xml><?xml version="1.0" encoding="utf-8"?>
<formControlPr xmlns="http://schemas.microsoft.com/office/spreadsheetml/2009/9/main" objectType="CheckBox" fmlaLink="$G$25" lockText="1" noThreeD="1"/>
</file>

<file path=xl/ctrlProps/ctrlProp19.xml><?xml version="1.0" encoding="utf-8"?>
<formControlPr xmlns="http://schemas.microsoft.com/office/spreadsheetml/2009/9/main" objectType="CheckBox" fmlaLink="$G$26" lockText="1" noThreeD="1"/>
</file>

<file path=xl/ctrlProps/ctrlProp2.xml><?xml version="1.0" encoding="utf-8"?>
<formControlPr xmlns="http://schemas.microsoft.com/office/spreadsheetml/2009/9/main" objectType="CheckBox" fmlaLink="$G$12" lockText="1" noThreeD="1"/>
</file>

<file path=xl/ctrlProps/ctrlProp20.xml><?xml version="1.0" encoding="utf-8"?>
<formControlPr xmlns="http://schemas.microsoft.com/office/spreadsheetml/2009/9/main" objectType="CheckBox" fmlaLink="$G$27" lockText="1" noThreeD="1"/>
</file>

<file path=xl/ctrlProps/ctrlProp21.xml><?xml version="1.0" encoding="utf-8"?>
<formControlPr xmlns="http://schemas.microsoft.com/office/spreadsheetml/2009/9/main" objectType="CheckBox" fmlaLink="$G$28" lockText="1" noThreeD="1"/>
</file>

<file path=xl/ctrlProps/ctrlProp22.xml><?xml version="1.0" encoding="utf-8"?>
<formControlPr xmlns="http://schemas.microsoft.com/office/spreadsheetml/2009/9/main" objectType="CheckBox" fmlaLink="$H$12" lockText="1" noThreeD="1"/>
</file>

<file path=xl/ctrlProps/ctrlProp23.xml><?xml version="1.0" encoding="utf-8"?>
<formControlPr xmlns="http://schemas.microsoft.com/office/spreadsheetml/2009/9/main" objectType="CheckBox" fmlaLink="$H$13" lockText="1" noThreeD="1"/>
</file>

<file path=xl/ctrlProps/ctrlProp24.xml><?xml version="1.0" encoding="utf-8"?>
<formControlPr xmlns="http://schemas.microsoft.com/office/spreadsheetml/2009/9/main" objectType="CheckBox" fmlaLink="$H$14" lockText="1" noThreeD="1"/>
</file>

<file path=xl/ctrlProps/ctrlProp25.xml><?xml version="1.0" encoding="utf-8"?>
<formControlPr xmlns="http://schemas.microsoft.com/office/spreadsheetml/2009/9/main" objectType="CheckBox" fmlaLink="$H$15" lockText="1" noThreeD="1"/>
</file>

<file path=xl/ctrlProps/ctrlProp26.xml><?xml version="1.0" encoding="utf-8"?>
<formControlPr xmlns="http://schemas.microsoft.com/office/spreadsheetml/2009/9/main" objectType="CheckBox" fmlaLink="$H$16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8.xml><?xml version="1.0" encoding="utf-8"?>
<formControlPr xmlns="http://schemas.microsoft.com/office/spreadsheetml/2009/9/main" objectType="CheckBox" fmlaLink="$H$18" lockText="1" noThreeD="1"/>
</file>

<file path=xl/ctrlProps/ctrlProp29.xml><?xml version="1.0" encoding="utf-8"?>
<formControlPr xmlns="http://schemas.microsoft.com/office/spreadsheetml/2009/9/main" objectType="CheckBox" fmlaLink="$H$19" lockText="1" noThreeD="1"/>
</file>

<file path=xl/ctrlProps/ctrlProp3.xml><?xml version="1.0" encoding="utf-8"?>
<formControlPr xmlns="http://schemas.microsoft.com/office/spreadsheetml/2009/9/main" objectType="CheckBox" fmlaLink="$G$13" lockText="1" noThreeD="1"/>
</file>

<file path=xl/ctrlProps/ctrlProp30.xml><?xml version="1.0" encoding="utf-8"?>
<formControlPr xmlns="http://schemas.microsoft.com/office/spreadsheetml/2009/9/main" objectType="CheckBox" fmlaLink="$H$20" lockText="1" noThreeD="1"/>
</file>

<file path=xl/ctrlProps/ctrlProp31.xml><?xml version="1.0" encoding="utf-8"?>
<formControlPr xmlns="http://schemas.microsoft.com/office/spreadsheetml/2009/9/main" objectType="CheckBox" fmlaLink="$H$21" lockText="1" noThreeD="1"/>
</file>

<file path=xl/ctrlProps/ctrlProp32.xml><?xml version="1.0" encoding="utf-8"?>
<formControlPr xmlns="http://schemas.microsoft.com/office/spreadsheetml/2009/9/main" objectType="CheckBox" fmlaLink="$H$22" lockText="1" noThreeD="1"/>
</file>

<file path=xl/ctrlProps/ctrlProp33.xml><?xml version="1.0" encoding="utf-8"?>
<formControlPr xmlns="http://schemas.microsoft.com/office/spreadsheetml/2009/9/main" objectType="CheckBox" fmlaLink="$H$23" lockText="1" noThreeD="1"/>
</file>

<file path=xl/ctrlProps/ctrlProp34.xml><?xml version="1.0" encoding="utf-8"?>
<formControlPr xmlns="http://schemas.microsoft.com/office/spreadsheetml/2009/9/main" objectType="CheckBox" fmlaLink="$H$24" lockText="1" noThreeD="1"/>
</file>

<file path=xl/ctrlProps/ctrlProp35.xml><?xml version="1.0" encoding="utf-8"?>
<formControlPr xmlns="http://schemas.microsoft.com/office/spreadsheetml/2009/9/main" objectType="CheckBox" fmlaLink="$H$25" lockText="1" noThreeD="1"/>
</file>

<file path=xl/ctrlProps/ctrlProp36.xml><?xml version="1.0" encoding="utf-8"?>
<formControlPr xmlns="http://schemas.microsoft.com/office/spreadsheetml/2009/9/main" objectType="CheckBox" fmlaLink="$H$26" lockText="1" noThreeD="1"/>
</file>

<file path=xl/ctrlProps/ctrlProp37.xml><?xml version="1.0" encoding="utf-8"?>
<formControlPr xmlns="http://schemas.microsoft.com/office/spreadsheetml/2009/9/main" objectType="CheckBox" fmlaLink="$H$27" lockText="1" noThreeD="1"/>
</file>

<file path=xl/ctrlProps/ctrlProp38.xml><?xml version="1.0" encoding="utf-8"?>
<formControlPr xmlns="http://schemas.microsoft.com/office/spreadsheetml/2009/9/main" objectType="CheckBox" fmlaLink="$H$28" lockText="1" noThreeD="1"/>
</file>

<file path=xl/ctrlProps/ctrlProp39.xml><?xml version="1.0" encoding="utf-8"?>
<formControlPr xmlns="http://schemas.microsoft.com/office/spreadsheetml/2009/9/main" objectType="CheckBox" fmlaLink="$I$12" lockText="1" noThreeD="1"/>
</file>

<file path=xl/ctrlProps/ctrlProp4.xml><?xml version="1.0" encoding="utf-8"?>
<formControlPr xmlns="http://schemas.microsoft.com/office/spreadsheetml/2009/9/main" objectType="CheckBox" fmlaLink="$G$14" lockText="1" noThreeD="1"/>
</file>

<file path=xl/ctrlProps/ctrlProp40.xml><?xml version="1.0" encoding="utf-8"?>
<formControlPr xmlns="http://schemas.microsoft.com/office/spreadsheetml/2009/9/main" objectType="CheckBox" fmlaLink="$I$13" lockText="1" noThreeD="1"/>
</file>

<file path=xl/ctrlProps/ctrlProp41.xml><?xml version="1.0" encoding="utf-8"?>
<formControlPr xmlns="http://schemas.microsoft.com/office/spreadsheetml/2009/9/main" objectType="CheckBox" fmlaLink="$I$14" lockText="1" noThreeD="1"/>
</file>

<file path=xl/ctrlProps/ctrlProp42.xml><?xml version="1.0" encoding="utf-8"?>
<formControlPr xmlns="http://schemas.microsoft.com/office/spreadsheetml/2009/9/main" objectType="CheckBox" fmlaLink="$I$15" lockText="1" noThreeD="1"/>
</file>

<file path=xl/ctrlProps/ctrlProp43.xml><?xml version="1.0" encoding="utf-8"?>
<formControlPr xmlns="http://schemas.microsoft.com/office/spreadsheetml/2009/9/main" objectType="CheckBox" fmlaLink="$I$16" lockText="1" noThreeD="1"/>
</file>

<file path=xl/ctrlProps/ctrlProp44.xml><?xml version="1.0" encoding="utf-8"?>
<formControlPr xmlns="http://schemas.microsoft.com/office/spreadsheetml/2009/9/main" objectType="CheckBox" fmlaLink="$I$17" lockText="1" noThreeD="1"/>
</file>

<file path=xl/ctrlProps/ctrlProp45.xml><?xml version="1.0" encoding="utf-8"?>
<formControlPr xmlns="http://schemas.microsoft.com/office/spreadsheetml/2009/9/main" objectType="CheckBox" fmlaLink="$I$18" lockText="1" noThreeD="1"/>
</file>

<file path=xl/ctrlProps/ctrlProp46.xml><?xml version="1.0" encoding="utf-8"?>
<formControlPr xmlns="http://schemas.microsoft.com/office/spreadsheetml/2009/9/main" objectType="CheckBox" fmlaLink="$I$19" lockText="1" noThreeD="1"/>
</file>

<file path=xl/ctrlProps/ctrlProp47.xml><?xml version="1.0" encoding="utf-8"?>
<formControlPr xmlns="http://schemas.microsoft.com/office/spreadsheetml/2009/9/main" objectType="CheckBox" fmlaLink="$I$20" lockText="1" noThreeD="1"/>
</file>

<file path=xl/ctrlProps/ctrlProp48.xml><?xml version="1.0" encoding="utf-8"?>
<formControlPr xmlns="http://schemas.microsoft.com/office/spreadsheetml/2009/9/main" objectType="CheckBox" fmlaLink="$I$21" lockText="1" noThreeD="1"/>
</file>

<file path=xl/ctrlProps/ctrlProp49.xml><?xml version="1.0" encoding="utf-8"?>
<formControlPr xmlns="http://schemas.microsoft.com/office/spreadsheetml/2009/9/main" objectType="CheckBox" fmlaLink="$I$22" lockText="1" noThreeD="1"/>
</file>

<file path=xl/ctrlProps/ctrlProp5.xml><?xml version="1.0" encoding="utf-8"?>
<formControlPr xmlns="http://schemas.microsoft.com/office/spreadsheetml/2009/9/main" objectType="CheckBox" fmlaLink="$G$15" lockText="1" noThreeD="1"/>
</file>

<file path=xl/ctrlProps/ctrlProp50.xml><?xml version="1.0" encoding="utf-8"?>
<formControlPr xmlns="http://schemas.microsoft.com/office/spreadsheetml/2009/9/main" objectType="CheckBox" fmlaLink="$I$23" lockText="1" noThreeD="1"/>
</file>

<file path=xl/ctrlProps/ctrlProp51.xml><?xml version="1.0" encoding="utf-8"?>
<formControlPr xmlns="http://schemas.microsoft.com/office/spreadsheetml/2009/9/main" objectType="CheckBox" fmlaLink="$I$24" lockText="1" noThreeD="1"/>
</file>

<file path=xl/ctrlProps/ctrlProp52.xml><?xml version="1.0" encoding="utf-8"?>
<formControlPr xmlns="http://schemas.microsoft.com/office/spreadsheetml/2009/9/main" objectType="CheckBox" fmlaLink="$I$25" lockText="1" noThreeD="1"/>
</file>

<file path=xl/ctrlProps/ctrlProp53.xml><?xml version="1.0" encoding="utf-8"?>
<formControlPr xmlns="http://schemas.microsoft.com/office/spreadsheetml/2009/9/main" objectType="CheckBox" fmlaLink="$I$26" lockText="1" noThreeD="1"/>
</file>

<file path=xl/ctrlProps/ctrlProp54.xml><?xml version="1.0" encoding="utf-8"?>
<formControlPr xmlns="http://schemas.microsoft.com/office/spreadsheetml/2009/9/main" objectType="CheckBox" fmlaLink="$I$27" lockText="1" noThreeD="1"/>
</file>

<file path=xl/ctrlProps/ctrlProp55.xml><?xml version="1.0" encoding="utf-8"?>
<formControlPr xmlns="http://schemas.microsoft.com/office/spreadsheetml/2009/9/main" objectType="CheckBox" fmlaLink="$I$28" lockText="1" noThreeD="1"/>
</file>

<file path=xl/ctrlProps/ctrlProp56.xml><?xml version="1.0" encoding="utf-8"?>
<formControlPr xmlns="http://schemas.microsoft.com/office/spreadsheetml/2009/9/main" objectType="CheckBox" fmlaLink="$J$12" lockText="1" noThreeD="1"/>
</file>

<file path=xl/ctrlProps/ctrlProp57.xml><?xml version="1.0" encoding="utf-8"?>
<formControlPr xmlns="http://schemas.microsoft.com/office/spreadsheetml/2009/9/main" objectType="CheckBox" fmlaLink="$J$13" lockText="1" noThreeD="1"/>
</file>

<file path=xl/ctrlProps/ctrlProp58.xml><?xml version="1.0" encoding="utf-8"?>
<formControlPr xmlns="http://schemas.microsoft.com/office/spreadsheetml/2009/9/main" objectType="CheckBox" fmlaLink="$J$14" lockText="1" noThreeD="1"/>
</file>

<file path=xl/ctrlProps/ctrlProp59.xml><?xml version="1.0" encoding="utf-8"?>
<formControlPr xmlns="http://schemas.microsoft.com/office/spreadsheetml/2009/9/main" objectType="CheckBox" fmlaLink="$J$15" lockText="1" noThreeD="1"/>
</file>

<file path=xl/ctrlProps/ctrlProp6.xml><?xml version="1.0" encoding="utf-8"?>
<formControlPr xmlns="http://schemas.microsoft.com/office/spreadsheetml/2009/9/main" objectType="CheckBox" fmlaLink="$H$11" lockText="1" noThreeD="1"/>
</file>

<file path=xl/ctrlProps/ctrlProp60.xml><?xml version="1.0" encoding="utf-8"?>
<formControlPr xmlns="http://schemas.microsoft.com/office/spreadsheetml/2009/9/main" objectType="CheckBox" fmlaLink="$J$16" lockText="1" noThreeD="1"/>
</file>

<file path=xl/ctrlProps/ctrlProp61.xml><?xml version="1.0" encoding="utf-8"?>
<formControlPr xmlns="http://schemas.microsoft.com/office/spreadsheetml/2009/9/main" objectType="CheckBox" fmlaLink="$J$17" lockText="1" noThreeD="1"/>
</file>

<file path=xl/ctrlProps/ctrlProp62.xml><?xml version="1.0" encoding="utf-8"?>
<formControlPr xmlns="http://schemas.microsoft.com/office/spreadsheetml/2009/9/main" objectType="CheckBox" fmlaLink="$J$18" lockText="1" noThreeD="1"/>
</file>

<file path=xl/ctrlProps/ctrlProp63.xml><?xml version="1.0" encoding="utf-8"?>
<formControlPr xmlns="http://schemas.microsoft.com/office/spreadsheetml/2009/9/main" objectType="CheckBox" fmlaLink="$J$19" lockText="1" noThreeD="1"/>
</file>

<file path=xl/ctrlProps/ctrlProp64.xml><?xml version="1.0" encoding="utf-8"?>
<formControlPr xmlns="http://schemas.microsoft.com/office/spreadsheetml/2009/9/main" objectType="CheckBox" fmlaLink="$J$20" lockText="1" noThreeD="1"/>
</file>

<file path=xl/ctrlProps/ctrlProp65.xml><?xml version="1.0" encoding="utf-8"?>
<formControlPr xmlns="http://schemas.microsoft.com/office/spreadsheetml/2009/9/main" objectType="CheckBox" fmlaLink="$J$21" lockText="1" noThreeD="1"/>
</file>

<file path=xl/ctrlProps/ctrlProp66.xml><?xml version="1.0" encoding="utf-8"?>
<formControlPr xmlns="http://schemas.microsoft.com/office/spreadsheetml/2009/9/main" objectType="CheckBox" fmlaLink="$J$22" lockText="1" noThreeD="1"/>
</file>

<file path=xl/ctrlProps/ctrlProp67.xml><?xml version="1.0" encoding="utf-8"?>
<formControlPr xmlns="http://schemas.microsoft.com/office/spreadsheetml/2009/9/main" objectType="CheckBox" fmlaLink="$J$23" lockText="1" noThreeD="1"/>
</file>

<file path=xl/ctrlProps/ctrlProp68.xml><?xml version="1.0" encoding="utf-8"?>
<formControlPr xmlns="http://schemas.microsoft.com/office/spreadsheetml/2009/9/main" objectType="CheckBox" fmlaLink="$J$24" lockText="1" noThreeD="1"/>
</file>

<file path=xl/ctrlProps/ctrlProp69.xml><?xml version="1.0" encoding="utf-8"?>
<formControlPr xmlns="http://schemas.microsoft.com/office/spreadsheetml/2009/9/main" objectType="CheckBox" fmlaLink="$J$25" lockText="1" noThreeD="1"/>
</file>

<file path=xl/ctrlProps/ctrlProp7.xml><?xml version="1.0" encoding="utf-8"?>
<formControlPr xmlns="http://schemas.microsoft.com/office/spreadsheetml/2009/9/main" objectType="CheckBox" fmlaLink="$I$11" lockText="1" noThreeD="1"/>
</file>

<file path=xl/ctrlProps/ctrlProp70.xml><?xml version="1.0" encoding="utf-8"?>
<formControlPr xmlns="http://schemas.microsoft.com/office/spreadsheetml/2009/9/main" objectType="CheckBox" fmlaLink="$J$26" lockText="1" noThreeD="1"/>
</file>

<file path=xl/ctrlProps/ctrlProp71.xml><?xml version="1.0" encoding="utf-8"?>
<formControlPr xmlns="http://schemas.microsoft.com/office/spreadsheetml/2009/9/main" objectType="CheckBox" fmlaLink="$J$27" lockText="1" noThreeD="1"/>
</file>

<file path=xl/ctrlProps/ctrlProp72.xml><?xml version="1.0" encoding="utf-8"?>
<formControlPr xmlns="http://schemas.microsoft.com/office/spreadsheetml/2009/9/main" objectType="CheckBox" fmlaLink="$J$28" lockText="1" noThreeD="1"/>
</file>

<file path=xl/ctrlProps/ctrlProp8.xml><?xml version="1.0" encoding="utf-8"?>
<formControlPr xmlns="http://schemas.microsoft.com/office/spreadsheetml/2009/9/main" objectType="CheckBox" fmlaLink="$J$11" lockText="1" noThreeD="1"/>
</file>

<file path=xl/ctrlProps/ctrlProp9.xml><?xml version="1.0" encoding="utf-8"?>
<formControlPr xmlns="http://schemas.microsoft.com/office/spreadsheetml/2009/9/main" objectType="CheckBox" fmlaLink="$G$16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0</xdr:rowOff>
        </xdr:from>
        <xdr:to>
          <xdr:col>6</xdr:col>
          <xdr:colOff>381000</xdr:colOff>
          <xdr:row>11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0</xdr:rowOff>
        </xdr:from>
        <xdr:to>
          <xdr:col>6</xdr:col>
          <xdr:colOff>381000</xdr:colOff>
          <xdr:row>12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0</xdr:rowOff>
        </xdr:from>
        <xdr:to>
          <xdr:col>6</xdr:col>
          <xdr:colOff>381000</xdr:colOff>
          <xdr:row>13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0</xdr:rowOff>
        </xdr:from>
        <xdr:to>
          <xdr:col>6</xdr:col>
          <xdr:colOff>381000</xdr:colOff>
          <xdr:row>14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0</xdr:rowOff>
        </xdr:from>
        <xdr:to>
          <xdr:col>6</xdr:col>
          <xdr:colOff>381000</xdr:colOff>
          <xdr:row>15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0</xdr:rowOff>
        </xdr:from>
        <xdr:to>
          <xdr:col>7</xdr:col>
          <xdr:colOff>361950</xdr:colOff>
          <xdr:row>11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10</xdr:row>
          <xdr:rowOff>0</xdr:rowOff>
        </xdr:from>
        <xdr:to>
          <xdr:col>8</xdr:col>
          <xdr:colOff>361950</xdr:colOff>
          <xdr:row>11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0</xdr:rowOff>
        </xdr:from>
        <xdr:to>
          <xdr:col>9</xdr:col>
          <xdr:colOff>361950</xdr:colOff>
          <xdr:row>11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15</xdr:row>
          <xdr:rowOff>0</xdr:rowOff>
        </xdr:from>
        <xdr:to>
          <xdr:col>6</xdr:col>
          <xdr:colOff>381000</xdr:colOff>
          <xdr:row>16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16</xdr:row>
          <xdr:rowOff>0</xdr:rowOff>
        </xdr:from>
        <xdr:to>
          <xdr:col>6</xdr:col>
          <xdr:colOff>381000</xdr:colOff>
          <xdr:row>17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0</xdr:rowOff>
        </xdr:from>
        <xdr:to>
          <xdr:col>6</xdr:col>
          <xdr:colOff>381000</xdr:colOff>
          <xdr:row>18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0</xdr:rowOff>
        </xdr:from>
        <xdr:to>
          <xdr:col>6</xdr:col>
          <xdr:colOff>381000</xdr:colOff>
          <xdr:row>19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0</xdr:rowOff>
        </xdr:from>
        <xdr:to>
          <xdr:col>6</xdr:col>
          <xdr:colOff>381000</xdr:colOff>
          <xdr:row>20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20</xdr:row>
          <xdr:rowOff>0</xdr:rowOff>
        </xdr:from>
        <xdr:to>
          <xdr:col>6</xdr:col>
          <xdr:colOff>381000</xdr:colOff>
          <xdr:row>21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21</xdr:row>
          <xdr:rowOff>0</xdr:rowOff>
        </xdr:from>
        <xdr:to>
          <xdr:col>6</xdr:col>
          <xdr:colOff>381000</xdr:colOff>
          <xdr:row>22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22</xdr:row>
          <xdr:rowOff>0</xdr:rowOff>
        </xdr:from>
        <xdr:to>
          <xdr:col>6</xdr:col>
          <xdr:colOff>381000</xdr:colOff>
          <xdr:row>23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0</xdr:rowOff>
        </xdr:from>
        <xdr:to>
          <xdr:col>6</xdr:col>
          <xdr:colOff>381000</xdr:colOff>
          <xdr:row>24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0</xdr:rowOff>
        </xdr:from>
        <xdr:to>
          <xdr:col>6</xdr:col>
          <xdr:colOff>381000</xdr:colOff>
          <xdr:row>25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0</xdr:rowOff>
        </xdr:from>
        <xdr:to>
          <xdr:col>6</xdr:col>
          <xdr:colOff>381000</xdr:colOff>
          <xdr:row>26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0</xdr:rowOff>
        </xdr:from>
        <xdr:to>
          <xdr:col>6</xdr:col>
          <xdr:colOff>381000</xdr:colOff>
          <xdr:row>27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0</xdr:rowOff>
        </xdr:from>
        <xdr:to>
          <xdr:col>6</xdr:col>
          <xdr:colOff>381000</xdr:colOff>
          <xdr:row>28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0</xdr:rowOff>
        </xdr:from>
        <xdr:to>
          <xdr:col>7</xdr:col>
          <xdr:colOff>361950</xdr:colOff>
          <xdr:row>12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0</xdr:rowOff>
        </xdr:from>
        <xdr:to>
          <xdr:col>7</xdr:col>
          <xdr:colOff>361950</xdr:colOff>
          <xdr:row>13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0</xdr:rowOff>
        </xdr:from>
        <xdr:to>
          <xdr:col>7</xdr:col>
          <xdr:colOff>361950</xdr:colOff>
          <xdr:row>14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0</xdr:rowOff>
        </xdr:from>
        <xdr:to>
          <xdr:col>7</xdr:col>
          <xdr:colOff>361950</xdr:colOff>
          <xdr:row>15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0</xdr:rowOff>
        </xdr:from>
        <xdr:to>
          <xdr:col>7</xdr:col>
          <xdr:colOff>361950</xdr:colOff>
          <xdr:row>16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0</xdr:rowOff>
        </xdr:from>
        <xdr:to>
          <xdr:col>7</xdr:col>
          <xdr:colOff>361950</xdr:colOff>
          <xdr:row>17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0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0</xdr:rowOff>
        </xdr:from>
        <xdr:to>
          <xdr:col>7</xdr:col>
          <xdr:colOff>361950</xdr:colOff>
          <xdr:row>19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0</xdr:rowOff>
        </xdr:from>
        <xdr:to>
          <xdr:col>7</xdr:col>
          <xdr:colOff>361950</xdr:colOff>
          <xdr:row>20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0</xdr:rowOff>
        </xdr:from>
        <xdr:to>
          <xdr:col>7</xdr:col>
          <xdr:colOff>361950</xdr:colOff>
          <xdr:row>21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0</xdr:rowOff>
        </xdr:from>
        <xdr:to>
          <xdr:col>7</xdr:col>
          <xdr:colOff>361950</xdr:colOff>
          <xdr:row>22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0</xdr:rowOff>
        </xdr:from>
        <xdr:to>
          <xdr:col>7</xdr:col>
          <xdr:colOff>361950</xdr:colOff>
          <xdr:row>23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0</xdr:rowOff>
        </xdr:from>
        <xdr:to>
          <xdr:col>7</xdr:col>
          <xdr:colOff>361950</xdr:colOff>
          <xdr:row>24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0</xdr:rowOff>
        </xdr:from>
        <xdr:to>
          <xdr:col>7</xdr:col>
          <xdr:colOff>361950</xdr:colOff>
          <xdr:row>25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0</xdr:rowOff>
        </xdr:from>
        <xdr:to>
          <xdr:col>7</xdr:col>
          <xdr:colOff>361950</xdr:colOff>
          <xdr:row>26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0</xdr:rowOff>
        </xdr:from>
        <xdr:to>
          <xdr:col>7</xdr:col>
          <xdr:colOff>361950</xdr:colOff>
          <xdr:row>27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0</xdr:rowOff>
        </xdr:from>
        <xdr:to>
          <xdr:col>7</xdr:col>
          <xdr:colOff>361950</xdr:colOff>
          <xdr:row>28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0</xdr:rowOff>
        </xdr:from>
        <xdr:to>
          <xdr:col>8</xdr:col>
          <xdr:colOff>361950</xdr:colOff>
          <xdr:row>12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</xdr:row>
          <xdr:rowOff>0</xdr:rowOff>
        </xdr:from>
        <xdr:to>
          <xdr:col>8</xdr:col>
          <xdr:colOff>361950</xdr:colOff>
          <xdr:row>13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0</xdr:rowOff>
        </xdr:from>
        <xdr:to>
          <xdr:col>8</xdr:col>
          <xdr:colOff>361950</xdr:colOff>
          <xdr:row>14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14</xdr:row>
          <xdr:rowOff>0</xdr:rowOff>
        </xdr:from>
        <xdr:to>
          <xdr:col>8</xdr:col>
          <xdr:colOff>361950</xdr:colOff>
          <xdr:row>15</xdr:row>
          <xdr:rowOff>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0</xdr:rowOff>
        </xdr:from>
        <xdr:to>
          <xdr:col>8</xdr:col>
          <xdr:colOff>361950</xdr:colOff>
          <xdr:row>16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0</xdr:rowOff>
        </xdr:from>
        <xdr:to>
          <xdr:col>8</xdr:col>
          <xdr:colOff>361950</xdr:colOff>
          <xdr:row>17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0</xdr:rowOff>
        </xdr:from>
        <xdr:to>
          <xdr:col>8</xdr:col>
          <xdr:colOff>361950</xdr:colOff>
          <xdr:row>18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0</xdr:rowOff>
        </xdr:from>
        <xdr:to>
          <xdr:col>8</xdr:col>
          <xdr:colOff>361950</xdr:colOff>
          <xdr:row>19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0</xdr:rowOff>
        </xdr:from>
        <xdr:to>
          <xdr:col>8</xdr:col>
          <xdr:colOff>361950</xdr:colOff>
          <xdr:row>20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20</xdr:row>
          <xdr:rowOff>0</xdr:rowOff>
        </xdr:from>
        <xdr:to>
          <xdr:col>8</xdr:col>
          <xdr:colOff>361950</xdr:colOff>
          <xdr:row>21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21</xdr:row>
          <xdr:rowOff>0</xdr:rowOff>
        </xdr:from>
        <xdr:to>
          <xdr:col>8</xdr:col>
          <xdr:colOff>361950</xdr:colOff>
          <xdr:row>22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22</xdr:row>
          <xdr:rowOff>0</xdr:rowOff>
        </xdr:from>
        <xdr:to>
          <xdr:col>8</xdr:col>
          <xdr:colOff>361950</xdr:colOff>
          <xdr:row>23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23</xdr:row>
          <xdr:rowOff>0</xdr:rowOff>
        </xdr:from>
        <xdr:to>
          <xdr:col>8</xdr:col>
          <xdr:colOff>361950</xdr:colOff>
          <xdr:row>24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0</xdr:rowOff>
        </xdr:from>
        <xdr:to>
          <xdr:col>8</xdr:col>
          <xdr:colOff>361950</xdr:colOff>
          <xdr:row>25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0</xdr:rowOff>
        </xdr:from>
        <xdr:to>
          <xdr:col>8</xdr:col>
          <xdr:colOff>361950</xdr:colOff>
          <xdr:row>26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0</xdr:rowOff>
        </xdr:from>
        <xdr:to>
          <xdr:col>8</xdr:col>
          <xdr:colOff>361950</xdr:colOff>
          <xdr:row>27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0</xdr:rowOff>
        </xdr:from>
        <xdr:to>
          <xdr:col>8</xdr:col>
          <xdr:colOff>361950</xdr:colOff>
          <xdr:row>28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0</xdr:rowOff>
        </xdr:from>
        <xdr:to>
          <xdr:col>9</xdr:col>
          <xdr:colOff>361950</xdr:colOff>
          <xdr:row>12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0</xdr:rowOff>
        </xdr:from>
        <xdr:to>
          <xdr:col>9</xdr:col>
          <xdr:colOff>361950</xdr:colOff>
          <xdr:row>13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0</xdr:rowOff>
        </xdr:from>
        <xdr:to>
          <xdr:col>9</xdr:col>
          <xdr:colOff>361950</xdr:colOff>
          <xdr:row>14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0</xdr:rowOff>
        </xdr:from>
        <xdr:to>
          <xdr:col>9</xdr:col>
          <xdr:colOff>361950</xdr:colOff>
          <xdr:row>15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0</xdr:rowOff>
        </xdr:from>
        <xdr:to>
          <xdr:col>9</xdr:col>
          <xdr:colOff>361950</xdr:colOff>
          <xdr:row>16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0</xdr:rowOff>
        </xdr:from>
        <xdr:to>
          <xdr:col>9</xdr:col>
          <xdr:colOff>361950</xdr:colOff>
          <xdr:row>17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0</xdr:rowOff>
        </xdr:from>
        <xdr:to>
          <xdr:col>9</xdr:col>
          <xdr:colOff>361950</xdr:colOff>
          <xdr:row>18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0</xdr:rowOff>
        </xdr:from>
        <xdr:to>
          <xdr:col>9</xdr:col>
          <xdr:colOff>361950</xdr:colOff>
          <xdr:row>19</xdr:row>
          <xdr:rowOff>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0</xdr:rowOff>
        </xdr:from>
        <xdr:to>
          <xdr:col>9</xdr:col>
          <xdr:colOff>361950</xdr:colOff>
          <xdr:row>20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0</xdr:rowOff>
        </xdr:from>
        <xdr:to>
          <xdr:col>9</xdr:col>
          <xdr:colOff>361950</xdr:colOff>
          <xdr:row>21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21</xdr:row>
          <xdr:rowOff>0</xdr:rowOff>
        </xdr:from>
        <xdr:to>
          <xdr:col>9</xdr:col>
          <xdr:colOff>361950</xdr:colOff>
          <xdr:row>22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22</xdr:row>
          <xdr:rowOff>0</xdr:rowOff>
        </xdr:from>
        <xdr:to>
          <xdr:col>9</xdr:col>
          <xdr:colOff>361950</xdr:colOff>
          <xdr:row>23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23</xdr:row>
          <xdr:rowOff>0</xdr:rowOff>
        </xdr:from>
        <xdr:to>
          <xdr:col>9</xdr:col>
          <xdr:colOff>361950</xdr:colOff>
          <xdr:row>24</xdr:row>
          <xdr:rowOff>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0</xdr:rowOff>
        </xdr:from>
        <xdr:to>
          <xdr:col>9</xdr:col>
          <xdr:colOff>361950</xdr:colOff>
          <xdr:row>25</xdr:row>
          <xdr:rowOff>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0</xdr:rowOff>
        </xdr:from>
        <xdr:to>
          <xdr:col>9</xdr:col>
          <xdr:colOff>361950</xdr:colOff>
          <xdr:row>26</xdr:row>
          <xdr:rowOff>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0</xdr:rowOff>
        </xdr:from>
        <xdr:to>
          <xdr:col>9</xdr:col>
          <xdr:colOff>361950</xdr:colOff>
          <xdr:row>27</xdr:row>
          <xdr:rowOff>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0</xdr:rowOff>
        </xdr:from>
        <xdr:to>
          <xdr:col>9</xdr:col>
          <xdr:colOff>361950</xdr:colOff>
          <xdr:row>28</xdr:row>
          <xdr:rowOff>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view="pageLayout" topLeftCell="B1" zoomScale="90" zoomScaleNormal="100" zoomScalePageLayoutView="90" workbookViewId="0">
      <selection activeCell="R11" sqref="R11"/>
    </sheetView>
  </sheetViews>
  <sheetFormatPr defaultColWidth="8.85546875" defaultRowHeight="15" x14ac:dyDescent="0.25"/>
  <cols>
    <col min="1" max="1" width="3.28515625" customWidth="1"/>
    <col min="2" max="2" width="20.85546875" customWidth="1"/>
    <col min="3" max="3" width="24.42578125" customWidth="1"/>
    <col min="4" max="4" width="15.28515625" customWidth="1"/>
    <col min="5" max="5" width="2.85546875" customWidth="1"/>
    <col min="6" max="6" width="8.5703125" customWidth="1"/>
    <col min="7" max="9" width="7.28515625" customWidth="1"/>
    <col min="10" max="10" width="9.140625" customWidth="1"/>
    <col min="11" max="11" width="2.5703125" customWidth="1"/>
    <col min="12" max="12" width="10.7109375" customWidth="1"/>
    <col min="13" max="13" width="11.85546875" customWidth="1"/>
    <col min="14" max="14" width="3.28515625" customWidth="1"/>
    <col min="15" max="15" width="25.42578125" customWidth="1"/>
    <col min="16" max="16" width="56" customWidth="1"/>
    <col min="17" max="17" width="1.42578125" style="19" customWidth="1"/>
    <col min="18" max="18" width="12.42578125" customWidth="1"/>
    <col min="19" max="19" width="1.42578125" style="19" customWidth="1"/>
    <col min="20" max="20" width="12.42578125" customWidth="1"/>
    <col min="21" max="21" width="1.42578125" style="19" customWidth="1"/>
    <col min="22" max="22" width="14.85546875" customWidth="1"/>
  </cols>
  <sheetData>
    <row r="1" spans="1:22" ht="16.5" customHeight="1" x14ac:dyDescent="0.35">
      <c r="A1" s="12"/>
      <c r="J1" s="50"/>
      <c r="L1" s="79"/>
      <c r="M1" s="79"/>
      <c r="N1" s="7" t="s">
        <v>26</v>
      </c>
      <c r="P1" s="7"/>
      <c r="Q1" s="44"/>
      <c r="R1" s="45"/>
      <c r="S1" s="45"/>
      <c r="T1" s="92" t="s">
        <v>42</v>
      </c>
      <c r="U1" s="92"/>
      <c r="V1" s="92"/>
    </row>
    <row r="2" spans="1:22" ht="18.75" customHeight="1" x14ac:dyDescent="0.3">
      <c r="A2" s="12"/>
      <c r="D2" s="40"/>
      <c r="E2" s="50"/>
      <c r="F2" s="50"/>
      <c r="G2" s="50"/>
      <c r="H2" s="50"/>
      <c r="I2" s="50"/>
      <c r="K2" s="72" t="s">
        <v>35</v>
      </c>
      <c r="L2" s="89">
        <v>44974</v>
      </c>
      <c r="M2" s="89"/>
      <c r="O2" s="81" t="s">
        <v>37</v>
      </c>
      <c r="P2" s="80" t="s">
        <v>46</v>
      </c>
      <c r="Q2" s="44"/>
      <c r="R2" s="45"/>
      <c r="S2" s="45"/>
      <c r="T2" s="92"/>
      <c r="U2" s="92"/>
      <c r="V2" s="92"/>
    </row>
    <row r="3" spans="1:22" ht="18.75" customHeight="1" x14ac:dyDescent="0.35">
      <c r="A3" s="12"/>
      <c r="B3" s="69" t="s">
        <v>30</v>
      </c>
      <c r="C3" s="27"/>
      <c r="D3" s="39"/>
      <c r="E3" s="50"/>
      <c r="F3" s="50"/>
      <c r="G3" s="50"/>
      <c r="H3" s="50"/>
      <c r="I3" s="50"/>
      <c r="K3" s="73"/>
      <c r="L3" s="74"/>
      <c r="M3" s="75"/>
      <c r="Q3" s="44"/>
      <c r="R3" s="45"/>
      <c r="S3" s="45"/>
      <c r="T3" s="93" t="s">
        <v>43</v>
      </c>
      <c r="U3" s="93"/>
      <c r="V3" s="93"/>
    </row>
    <row r="4" spans="1:22" ht="15" customHeight="1" x14ac:dyDescent="0.3">
      <c r="A4" s="12"/>
      <c r="B4" s="69" t="s">
        <v>31</v>
      </c>
      <c r="C4" s="27"/>
      <c r="E4" s="19"/>
      <c r="F4" s="19"/>
      <c r="G4" s="19"/>
      <c r="H4" s="19"/>
      <c r="I4" s="19"/>
      <c r="K4" s="76" t="s">
        <v>36</v>
      </c>
      <c r="L4" s="90">
        <v>45016</v>
      </c>
      <c r="M4" s="90"/>
      <c r="O4" t="s">
        <v>38</v>
      </c>
      <c r="P4" s="67" t="s">
        <v>38</v>
      </c>
      <c r="Q4" s="44"/>
      <c r="R4" s="45"/>
      <c r="S4" s="45"/>
      <c r="T4" s="93"/>
      <c r="U4" s="93"/>
      <c r="V4" s="93"/>
    </row>
    <row r="5" spans="1:22" ht="15" customHeight="1" x14ac:dyDescent="0.25">
      <c r="A5" s="12"/>
      <c r="B5" s="69" t="s">
        <v>32</v>
      </c>
      <c r="C5" s="27"/>
      <c r="E5" s="50"/>
      <c r="F5" s="50"/>
      <c r="G5" s="50"/>
      <c r="H5" s="50"/>
      <c r="I5" s="50"/>
      <c r="J5" s="50"/>
      <c r="L5" s="77"/>
      <c r="M5" s="77"/>
      <c r="O5" t="s">
        <v>39</v>
      </c>
      <c r="P5" s="67" t="s">
        <v>44</v>
      </c>
      <c r="Q5" s="66"/>
      <c r="R5" s="66"/>
      <c r="S5" s="66"/>
      <c r="T5" s="93"/>
      <c r="U5" s="93"/>
      <c r="V5" s="93"/>
    </row>
    <row r="6" spans="1:22" ht="15" customHeight="1" x14ac:dyDescent="0.25">
      <c r="A6" s="12"/>
      <c r="B6" s="70" t="s">
        <v>33</v>
      </c>
      <c r="C6" s="27"/>
      <c r="E6" s="50"/>
      <c r="F6" s="50"/>
      <c r="G6" s="50"/>
      <c r="H6" s="50"/>
      <c r="I6" s="50"/>
      <c r="J6" s="50"/>
      <c r="K6" s="16"/>
      <c r="L6" s="78"/>
      <c r="M6" s="78"/>
      <c r="O6" t="s">
        <v>40</v>
      </c>
      <c r="P6" s="67" t="s">
        <v>6</v>
      </c>
      <c r="Q6" s="66"/>
      <c r="R6" s="66"/>
      <c r="S6" s="66"/>
      <c r="T6" s="66"/>
      <c r="U6"/>
    </row>
    <row r="7" spans="1:22" ht="13.7" customHeight="1" x14ac:dyDescent="0.25">
      <c r="A7" s="12"/>
      <c r="B7" s="69" t="s">
        <v>34</v>
      </c>
      <c r="C7" s="27"/>
      <c r="E7" s="28"/>
      <c r="F7" s="28"/>
      <c r="H7" s="26"/>
      <c r="I7" s="26"/>
      <c r="J7" s="26"/>
      <c r="K7" s="16"/>
      <c r="L7" s="16"/>
      <c r="M7" s="16"/>
      <c r="N7" s="12"/>
      <c r="O7" t="s">
        <v>41</v>
      </c>
      <c r="P7" s="67" t="s">
        <v>45</v>
      </c>
      <c r="Q7" s="66"/>
      <c r="R7" s="66"/>
      <c r="S7" s="66"/>
      <c r="T7" s="66"/>
      <c r="U7"/>
    </row>
    <row r="8" spans="1:22" ht="15" customHeight="1" x14ac:dyDescent="0.25">
      <c r="G8" s="88" t="s">
        <v>13</v>
      </c>
      <c r="H8" s="88"/>
      <c r="I8" s="88"/>
      <c r="J8" s="88"/>
    </row>
    <row r="9" spans="1:22" s="1" customFormat="1" ht="21" x14ac:dyDescent="0.35">
      <c r="G9" s="35" t="s">
        <v>9</v>
      </c>
      <c r="H9" s="35" t="s">
        <v>10</v>
      </c>
      <c r="I9" s="35" t="s">
        <v>11</v>
      </c>
      <c r="J9" s="35" t="s">
        <v>12</v>
      </c>
      <c r="O9" s="43" t="s">
        <v>16</v>
      </c>
      <c r="P9" s="49"/>
      <c r="Q9" s="46"/>
      <c r="R9" s="85" t="s">
        <v>49</v>
      </c>
      <c r="S9" s="86"/>
      <c r="T9" s="86"/>
      <c r="U9" s="86"/>
      <c r="V9" s="87"/>
    </row>
    <row r="10" spans="1:22" ht="45" x14ac:dyDescent="0.25">
      <c r="A10" s="13"/>
      <c r="B10" s="5" t="s">
        <v>0</v>
      </c>
      <c r="C10" s="25" t="s">
        <v>8</v>
      </c>
      <c r="D10" s="82" t="s">
        <v>7</v>
      </c>
      <c r="F10" s="37" t="s">
        <v>14</v>
      </c>
      <c r="G10" s="38" t="s">
        <v>25</v>
      </c>
      <c r="H10" s="38" t="s">
        <v>24</v>
      </c>
      <c r="I10" s="38" t="s">
        <v>24</v>
      </c>
      <c r="J10" s="38" t="s">
        <v>24</v>
      </c>
      <c r="L10" s="36" t="s">
        <v>4</v>
      </c>
      <c r="M10" s="36" t="s">
        <v>17</v>
      </c>
      <c r="N10" s="4"/>
      <c r="O10" s="20" t="s">
        <v>18</v>
      </c>
      <c r="P10" s="17" t="s">
        <v>5</v>
      </c>
      <c r="Q10" s="47"/>
      <c r="R10" s="20" t="s">
        <v>47</v>
      </c>
      <c r="S10" s="41"/>
      <c r="T10" s="36" t="s">
        <v>48</v>
      </c>
      <c r="U10" s="41"/>
      <c r="V10" s="20" t="s">
        <v>27</v>
      </c>
    </row>
    <row r="11" spans="1:22" x14ac:dyDescent="0.25">
      <c r="A11" s="14">
        <v>1</v>
      </c>
      <c r="B11" s="6"/>
      <c r="C11" s="27"/>
      <c r="D11" s="2"/>
      <c r="F11" s="27"/>
      <c r="G11" s="31" t="b">
        <v>0</v>
      </c>
      <c r="H11" s="32" t="b">
        <v>0</v>
      </c>
      <c r="I11" s="32" t="b">
        <v>0</v>
      </c>
      <c r="J11" s="32" t="b">
        <v>0</v>
      </c>
      <c r="L11" s="9">
        <f>SUM(Sheet1!A4:D4)</f>
        <v>0</v>
      </c>
      <c r="M11" s="56">
        <f>Sheet1!H4*289+Sheet1!I4*656</f>
        <v>0</v>
      </c>
      <c r="N11" s="14">
        <v>1</v>
      </c>
      <c r="O11" s="34"/>
      <c r="P11" s="2"/>
      <c r="Q11" s="18"/>
      <c r="R11" s="48"/>
      <c r="S11" s="18"/>
      <c r="T11" s="2"/>
      <c r="U11" s="18"/>
      <c r="V11" s="2"/>
    </row>
    <row r="12" spans="1:22" x14ac:dyDescent="0.25">
      <c r="A12" s="14">
        <v>2</v>
      </c>
      <c r="B12" s="6"/>
      <c r="C12" s="27"/>
      <c r="D12" s="2"/>
      <c r="F12" s="27"/>
      <c r="G12" s="31" t="b">
        <v>0</v>
      </c>
      <c r="H12" s="32" t="b">
        <v>0</v>
      </c>
      <c r="I12" s="32" t="b">
        <v>0</v>
      </c>
      <c r="J12" s="32" t="b">
        <v>0</v>
      </c>
      <c r="L12" s="9">
        <f>SUM(Sheet1!A5:D5)</f>
        <v>0</v>
      </c>
      <c r="M12" s="56">
        <f>Sheet1!H5*289+Sheet1!I5*656</f>
        <v>0</v>
      </c>
      <c r="N12" s="14">
        <v>2</v>
      </c>
      <c r="O12" s="34"/>
      <c r="P12" s="2"/>
      <c r="Q12" s="18"/>
      <c r="R12" s="48"/>
      <c r="S12" s="18"/>
      <c r="T12" s="2"/>
      <c r="U12" s="18"/>
      <c r="V12" s="2"/>
    </row>
    <row r="13" spans="1:22" x14ac:dyDescent="0.25">
      <c r="A13" s="14">
        <v>3</v>
      </c>
      <c r="B13" s="6"/>
      <c r="C13" s="27"/>
      <c r="D13" s="2"/>
      <c r="F13" s="27"/>
      <c r="G13" s="31" t="b">
        <v>0</v>
      </c>
      <c r="H13" s="32" t="b">
        <v>0</v>
      </c>
      <c r="I13" s="32" t="b">
        <v>0</v>
      </c>
      <c r="J13" s="32" t="b">
        <v>0</v>
      </c>
      <c r="L13" s="9">
        <f>SUM(Sheet1!A6:D6)</f>
        <v>0</v>
      </c>
      <c r="M13" s="56">
        <f>Sheet1!H6*289+Sheet1!I6*656</f>
        <v>0</v>
      </c>
      <c r="N13" s="14">
        <v>3</v>
      </c>
      <c r="O13" s="34"/>
      <c r="P13" s="2"/>
      <c r="Q13" s="18"/>
      <c r="R13" s="48"/>
      <c r="S13" s="18"/>
      <c r="T13" s="2"/>
      <c r="U13" s="18"/>
      <c r="V13" s="2"/>
    </row>
    <row r="14" spans="1:22" x14ac:dyDescent="0.25">
      <c r="A14" s="14">
        <v>4</v>
      </c>
      <c r="B14" s="6"/>
      <c r="C14" s="27"/>
      <c r="D14" s="2"/>
      <c r="F14" s="27"/>
      <c r="G14" s="31" t="b">
        <v>0</v>
      </c>
      <c r="H14" s="32" t="b">
        <v>0</v>
      </c>
      <c r="I14" s="32" t="b">
        <v>0</v>
      </c>
      <c r="J14" s="32" t="b">
        <v>0</v>
      </c>
      <c r="L14" s="9">
        <f>SUM(Sheet1!A7:D7)</f>
        <v>0</v>
      </c>
      <c r="M14" s="56">
        <f>Sheet1!H7*289+Sheet1!I7*656</f>
        <v>0</v>
      </c>
      <c r="N14" s="14">
        <v>4</v>
      </c>
      <c r="O14" s="34"/>
      <c r="P14" s="2"/>
      <c r="Q14" s="18"/>
      <c r="R14" s="48"/>
      <c r="S14" s="18"/>
      <c r="T14" s="2"/>
      <c r="U14" s="18"/>
      <c r="V14" s="2"/>
    </row>
    <row r="15" spans="1:22" x14ac:dyDescent="0.25">
      <c r="A15" s="14">
        <v>5</v>
      </c>
      <c r="B15" s="6"/>
      <c r="C15" s="27"/>
      <c r="D15" s="2"/>
      <c r="F15" s="27"/>
      <c r="G15" s="31" t="b">
        <v>0</v>
      </c>
      <c r="H15" s="32" t="b">
        <v>0</v>
      </c>
      <c r="I15" s="32" t="b">
        <v>0</v>
      </c>
      <c r="J15" s="32" t="b">
        <v>0</v>
      </c>
      <c r="L15" s="9">
        <f>SUM(Sheet1!A8:D8)</f>
        <v>0</v>
      </c>
      <c r="M15" s="56">
        <f>Sheet1!H8*289+Sheet1!I8*656</f>
        <v>0</v>
      </c>
      <c r="N15" s="14">
        <v>5</v>
      </c>
      <c r="O15" s="34"/>
      <c r="P15" s="2"/>
      <c r="Q15" s="18"/>
      <c r="R15" s="48"/>
      <c r="S15" s="18"/>
      <c r="T15" s="2"/>
      <c r="U15" s="18"/>
      <c r="V15" s="2"/>
    </row>
    <row r="16" spans="1:22" x14ac:dyDescent="0.25">
      <c r="A16" s="14">
        <v>6</v>
      </c>
      <c r="B16" s="6"/>
      <c r="C16" s="27"/>
      <c r="D16" s="2"/>
      <c r="F16" s="27"/>
      <c r="G16" s="31" t="b">
        <v>0</v>
      </c>
      <c r="H16" s="32" t="b">
        <v>0</v>
      </c>
      <c r="I16" s="32" t="b">
        <v>0</v>
      </c>
      <c r="J16" s="32" t="b">
        <v>0</v>
      </c>
      <c r="L16" s="9">
        <f>SUM(Sheet1!A9:D9)</f>
        <v>0</v>
      </c>
      <c r="M16" s="56">
        <f>Sheet1!H9*289+Sheet1!I9*656</f>
        <v>0</v>
      </c>
      <c r="N16" s="14">
        <v>6</v>
      </c>
      <c r="O16" s="34"/>
      <c r="P16" s="2"/>
      <c r="Q16" s="18"/>
      <c r="R16" s="48"/>
      <c r="S16" s="18"/>
      <c r="T16" s="2"/>
      <c r="U16" s="18"/>
      <c r="V16" s="2"/>
    </row>
    <row r="17" spans="1:22" x14ac:dyDescent="0.25">
      <c r="A17" s="14">
        <v>7</v>
      </c>
      <c r="B17" s="6"/>
      <c r="C17" s="27"/>
      <c r="D17" s="2"/>
      <c r="F17" s="27"/>
      <c r="G17" s="31" t="b">
        <v>0</v>
      </c>
      <c r="H17" s="32" t="b">
        <v>0</v>
      </c>
      <c r="I17" s="32" t="b">
        <v>0</v>
      </c>
      <c r="J17" s="32" t="b">
        <v>0</v>
      </c>
      <c r="L17" s="9">
        <f>SUM(Sheet1!A10:D10)</f>
        <v>0</v>
      </c>
      <c r="M17" s="56">
        <f>Sheet1!H10*289+Sheet1!I10*656</f>
        <v>0</v>
      </c>
      <c r="N17" s="14">
        <v>7</v>
      </c>
      <c r="O17" s="34"/>
      <c r="P17" s="2"/>
      <c r="Q17" s="18"/>
      <c r="R17" s="48"/>
      <c r="S17" s="18"/>
      <c r="T17" s="2"/>
      <c r="U17" s="18"/>
      <c r="V17" s="2"/>
    </row>
    <row r="18" spans="1:22" x14ac:dyDescent="0.25">
      <c r="A18" s="14">
        <v>8</v>
      </c>
      <c r="B18" s="6"/>
      <c r="C18" s="27"/>
      <c r="D18" s="2"/>
      <c r="F18" s="27"/>
      <c r="G18" s="31" t="b">
        <v>0</v>
      </c>
      <c r="H18" s="32" t="b">
        <v>0</v>
      </c>
      <c r="I18" s="32" t="b">
        <v>0</v>
      </c>
      <c r="J18" s="32" t="b">
        <v>0</v>
      </c>
      <c r="L18" s="9">
        <f>SUM(Sheet1!A11:D11)</f>
        <v>0</v>
      </c>
      <c r="M18" s="56">
        <f>Sheet1!H11*289+Sheet1!I11*656</f>
        <v>0</v>
      </c>
      <c r="N18" s="14">
        <v>8</v>
      </c>
      <c r="O18" s="34"/>
      <c r="P18" s="2"/>
      <c r="Q18" s="18"/>
      <c r="R18" s="48"/>
      <c r="S18" s="18"/>
      <c r="T18" s="2"/>
      <c r="U18" s="18"/>
      <c r="V18" s="2"/>
    </row>
    <row r="19" spans="1:22" x14ac:dyDescent="0.25">
      <c r="A19" s="14">
        <v>9</v>
      </c>
      <c r="B19" s="6"/>
      <c r="C19" s="27"/>
      <c r="D19" s="2"/>
      <c r="F19" s="27"/>
      <c r="G19" s="31" t="b">
        <v>0</v>
      </c>
      <c r="H19" s="32" t="b">
        <v>0</v>
      </c>
      <c r="I19" s="32" t="b">
        <v>0</v>
      </c>
      <c r="J19" s="32" t="b">
        <v>0</v>
      </c>
      <c r="L19" s="9">
        <f>SUM(Sheet1!A12:D12)</f>
        <v>0</v>
      </c>
      <c r="M19" s="56">
        <f>Sheet1!H12*289+Sheet1!I12*656</f>
        <v>0</v>
      </c>
      <c r="N19" s="14">
        <v>9</v>
      </c>
      <c r="O19" s="34"/>
      <c r="P19" s="2"/>
      <c r="Q19" s="18"/>
      <c r="R19" s="48"/>
      <c r="S19" s="18"/>
      <c r="T19" s="2"/>
      <c r="U19" s="18"/>
      <c r="V19" s="2"/>
    </row>
    <row r="20" spans="1:22" x14ac:dyDescent="0.25">
      <c r="A20" s="14">
        <v>10</v>
      </c>
      <c r="B20" s="6"/>
      <c r="C20" s="27"/>
      <c r="D20" s="2"/>
      <c r="F20" s="27"/>
      <c r="G20" s="31" t="b">
        <v>0</v>
      </c>
      <c r="H20" s="32" t="b">
        <v>0</v>
      </c>
      <c r="I20" s="32" t="b">
        <v>0</v>
      </c>
      <c r="J20" s="32" t="b">
        <v>0</v>
      </c>
      <c r="L20" s="9">
        <f>SUM(Sheet1!A13:D13)</f>
        <v>0</v>
      </c>
      <c r="M20" s="56">
        <f>Sheet1!H13*289+Sheet1!I13*656</f>
        <v>0</v>
      </c>
      <c r="N20" s="14">
        <v>10</v>
      </c>
      <c r="O20" s="34"/>
      <c r="P20" s="2"/>
      <c r="Q20" s="18"/>
      <c r="R20" s="48"/>
      <c r="S20" s="18"/>
      <c r="T20" s="2"/>
      <c r="U20" s="18"/>
      <c r="V20" s="2"/>
    </row>
    <row r="21" spans="1:22" x14ac:dyDescent="0.25">
      <c r="A21" s="14">
        <v>11</v>
      </c>
      <c r="B21" s="6"/>
      <c r="C21" s="27"/>
      <c r="D21" s="2"/>
      <c r="F21" s="27"/>
      <c r="G21" s="31" t="b">
        <v>0</v>
      </c>
      <c r="H21" s="32" t="b">
        <v>0</v>
      </c>
      <c r="I21" s="32" t="b">
        <v>0</v>
      </c>
      <c r="J21" s="32" t="b">
        <v>0</v>
      </c>
      <c r="L21" s="9">
        <f>SUM(Sheet1!A14:D14)</f>
        <v>0</v>
      </c>
      <c r="M21" s="56">
        <f>Sheet1!H14*289+Sheet1!I14*656</f>
        <v>0</v>
      </c>
      <c r="N21" s="14">
        <v>11</v>
      </c>
      <c r="O21" s="34"/>
      <c r="P21" s="2"/>
      <c r="Q21" s="18"/>
      <c r="R21" s="48"/>
      <c r="S21" s="18"/>
      <c r="T21" s="2"/>
      <c r="U21" s="18"/>
      <c r="V21" s="2"/>
    </row>
    <row r="22" spans="1:22" x14ac:dyDescent="0.25">
      <c r="A22" s="14">
        <v>12</v>
      </c>
      <c r="B22" s="6"/>
      <c r="C22" s="27"/>
      <c r="D22" s="2"/>
      <c r="F22" s="27"/>
      <c r="G22" s="31" t="b">
        <v>0</v>
      </c>
      <c r="H22" s="32" t="b">
        <v>0</v>
      </c>
      <c r="I22" s="32" t="b">
        <v>0</v>
      </c>
      <c r="J22" s="32" t="b">
        <v>0</v>
      </c>
      <c r="L22" s="9">
        <f>SUM(Sheet1!A15:D15)</f>
        <v>0</v>
      </c>
      <c r="M22" s="56">
        <f>Sheet1!H15*289+Sheet1!I15*656</f>
        <v>0</v>
      </c>
      <c r="N22" s="14">
        <v>12</v>
      </c>
      <c r="O22" s="34"/>
      <c r="P22" s="2"/>
      <c r="Q22" s="18"/>
      <c r="R22" s="48"/>
      <c r="S22" s="18"/>
      <c r="T22" s="2"/>
      <c r="U22" s="18"/>
      <c r="V22" s="2"/>
    </row>
    <row r="23" spans="1:22" x14ac:dyDescent="0.25">
      <c r="A23" s="14">
        <v>13</v>
      </c>
      <c r="B23" s="6"/>
      <c r="C23" s="27"/>
      <c r="D23" s="2"/>
      <c r="F23" s="27"/>
      <c r="G23" s="31" t="b">
        <v>0</v>
      </c>
      <c r="H23" s="32" t="b">
        <v>0</v>
      </c>
      <c r="I23" s="32" t="b">
        <v>0</v>
      </c>
      <c r="J23" s="32" t="b">
        <v>0</v>
      </c>
      <c r="L23" s="9">
        <f>SUM(Sheet1!A16:D16)</f>
        <v>0</v>
      </c>
      <c r="M23" s="56">
        <f>Sheet1!H16*289+Sheet1!I16*656</f>
        <v>0</v>
      </c>
      <c r="N23" s="14">
        <v>13</v>
      </c>
      <c r="O23" s="34"/>
      <c r="P23" s="2"/>
      <c r="Q23" s="18"/>
      <c r="R23" s="48"/>
      <c r="S23" s="18"/>
      <c r="T23" s="2"/>
      <c r="U23" s="18"/>
      <c r="V23" s="2"/>
    </row>
    <row r="24" spans="1:22" x14ac:dyDescent="0.25">
      <c r="A24" s="14">
        <v>14</v>
      </c>
      <c r="B24" s="6"/>
      <c r="C24" s="27"/>
      <c r="D24" s="2"/>
      <c r="F24" s="27"/>
      <c r="G24" s="31" t="b">
        <v>0</v>
      </c>
      <c r="H24" s="32" t="b">
        <v>0</v>
      </c>
      <c r="I24" s="32" t="b">
        <v>0</v>
      </c>
      <c r="J24" s="32" t="b">
        <v>0</v>
      </c>
      <c r="L24" s="9">
        <f>SUM(Sheet1!A17:D17)</f>
        <v>0</v>
      </c>
      <c r="M24" s="56">
        <f>Sheet1!H17*289+Sheet1!I17*656</f>
        <v>0</v>
      </c>
      <c r="N24" s="14">
        <v>14</v>
      </c>
      <c r="O24" s="34"/>
      <c r="P24" s="2"/>
      <c r="Q24" s="18"/>
      <c r="R24" s="48"/>
      <c r="S24" s="18"/>
      <c r="T24" s="2"/>
      <c r="U24" s="18"/>
      <c r="V24" s="2"/>
    </row>
    <row r="25" spans="1:22" x14ac:dyDescent="0.25">
      <c r="A25" s="14">
        <v>15</v>
      </c>
      <c r="B25" s="6"/>
      <c r="C25" s="27"/>
      <c r="D25" s="2"/>
      <c r="F25" s="27"/>
      <c r="G25" s="31" t="b">
        <v>0</v>
      </c>
      <c r="H25" s="32" t="b">
        <v>0</v>
      </c>
      <c r="I25" s="32" t="b">
        <v>0</v>
      </c>
      <c r="J25" s="32" t="b">
        <v>0</v>
      </c>
      <c r="L25" s="9">
        <f>SUM(Sheet1!A18:D18)</f>
        <v>0</v>
      </c>
      <c r="M25" s="56">
        <f>Sheet1!H18*289+Sheet1!I18*656</f>
        <v>0</v>
      </c>
      <c r="N25" s="14">
        <v>15</v>
      </c>
      <c r="O25" s="34"/>
      <c r="P25" s="2"/>
      <c r="Q25" s="18"/>
      <c r="R25" s="48"/>
      <c r="S25" s="18"/>
      <c r="T25" s="2"/>
      <c r="U25" s="18"/>
      <c r="V25" s="2"/>
    </row>
    <row r="26" spans="1:22" x14ac:dyDescent="0.25">
      <c r="A26" s="14">
        <v>16</v>
      </c>
      <c r="B26" s="6"/>
      <c r="C26" s="27"/>
      <c r="D26" s="2"/>
      <c r="F26" s="27"/>
      <c r="G26" s="31" t="b">
        <v>0</v>
      </c>
      <c r="H26" s="32" t="b">
        <v>0</v>
      </c>
      <c r="I26" s="32" t="b">
        <v>0</v>
      </c>
      <c r="J26" s="32" t="b">
        <v>0</v>
      </c>
      <c r="L26" s="9">
        <f>SUM(Sheet1!A19:D19)</f>
        <v>0</v>
      </c>
      <c r="M26" s="56">
        <f>Sheet1!H19*289+Sheet1!I19*656</f>
        <v>0</v>
      </c>
      <c r="N26" s="14">
        <v>16</v>
      </c>
      <c r="O26" s="34"/>
      <c r="P26" s="2"/>
      <c r="Q26" s="18"/>
      <c r="R26" s="48"/>
      <c r="S26" s="18"/>
      <c r="T26" s="2"/>
      <c r="U26" s="18"/>
      <c r="V26" s="2"/>
    </row>
    <row r="27" spans="1:22" x14ac:dyDescent="0.25">
      <c r="A27" s="14">
        <v>17</v>
      </c>
      <c r="B27" s="6"/>
      <c r="C27" s="27"/>
      <c r="D27" s="2"/>
      <c r="F27" s="27"/>
      <c r="G27" s="31" t="b">
        <v>0</v>
      </c>
      <c r="H27" s="32" t="b">
        <v>0</v>
      </c>
      <c r="I27" s="32" t="b">
        <v>0</v>
      </c>
      <c r="J27" s="32" t="b">
        <v>0</v>
      </c>
      <c r="L27" s="9">
        <f>SUM(Sheet1!A20:D20)</f>
        <v>0</v>
      </c>
      <c r="M27" s="56">
        <f>Sheet1!H20*289+Sheet1!I20*656</f>
        <v>0</v>
      </c>
      <c r="N27" s="14">
        <v>17</v>
      </c>
      <c r="O27" s="34"/>
      <c r="P27" s="2"/>
      <c r="Q27" s="18"/>
      <c r="R27" s="48"/>
      <c r="S27" s="18"/>
      <c r="T27" s="2"/>
      <c r="U27" s="18"/>
      <c r="V27" s="2"/>
    </row>
    <row r="28" spans="1:22" x14ac:dyDescent="0.25">
      <c r="A28" s="14">
        <v>18</v>
      </c>
      <c r="B28" s="6"/>
      <c r="C28" s="27"/>
      <c r="D28" s="2"/>
      <c r="E28" s="19"/>
      <c r="F28" s="27"/>
      <c r="G28" s="31" t="b">
        <v>0</v>
      </c>
      <c r="H28" s="32" t="b">
        <v>0</v>
      </c>
      <c r="I28" s="32" t="b">
        <v>0</v>
      </c>
      <c r="J28" s="32" t="b">
        <v>0</v>
      </c>
      <c r="L28" s="9">
        <f>SUM(Sheet1!A21:D21)</f>
        <v>0</v>
      </c>
      <c r="M28" s="56">
        <f>Sheet1!H21*289+Sheet1!I21*656</f>
        <v>0</v>
      </c>
      <c r="N28" s="14">
        <v>18</v>
      </c>
      <c r="O28" s="34"/>
      <c r="P28" s="2"/>
      <c r="Q28" s="18"/>
      <c r="R28" s="48"/>
      <c r="S28" s="18"/>
      <c r="T28" s="2"/>
      <c r="U28" s="18"/>
      <c r="V28" s="2"/>
    </row>
    <row r="29" spans="1:22" x14ac:dyDescent="0.25">
      <c r="A29" s="10"/>
      <c r="D29" s="84"/>
      <c r="E29" s="84"/>
      <c r="F29" s="84"/>
      <c r="G29" s="84"/>
      <c r="H29" s="84"/>
      <c r="I29" s="84"/>
      <c r="J29" s="51"/>
      <c r="K29" s="39"/>
      <c r="L29" s="64"/>
      <c r="M29" s="42"/>
      <c r="N29" s="10"/>
    </row>
    <row r="30" spans="1:22" x14ac:dyDescent="0.25">
      <c r="A30" s="3"/>
      <c r="K30" s="65" t="s">
        <v>2</v>
      </c>
      <c r="L30" s="63">
        <f>SUM(L11:L29)</f>
        <v>0</v>
      </c>
      <c r="M30" s="8"/>
      <c r="N30" s="24"/>
    </row>
    <row r="31" spans="1:22" x14ac:dyDescent="0.25">
      <c r="A31" s="11"/>
      <c r="B31" s="83"/>
      <c r="C31" s="83"/>
      <c r="D31" s="83"/>
      <c r="E31" s="83"/>
      <c r="F31" s="83"/>
      <c r="G31" s="83"/>
      <c r="H31" s="91"/>
      <c r="I31" s="91"/>
      <c r="J31" s="91"/>
      <c r="K31" s="11"/>
      <c r="Q31"/>
      <c r="R31" s="19"/>
      <c r="S31"/>
      <c r="U31"/>
    </row>
  </sheetData>
  <mergeCells count="9">
    <mergeCell ref="B31:G31"/>
    <mergeCell ref="D29:I29"/>
    <mergeCell ref="R9:V9"/>
    <mergeCell ref="G8:J8"/>
    <mergeCell ref="L2:M2"/>
    <mergeCell ref="L4:M4"/>
    <mergeCell ref="H31:J31"/>
    <mergeCell ref="T1:V2"/>
    <mergeCell ref="T3:V5"/>
  </mergeCells>
  <conditionalFormatting sqref="L11:M28">
    <cfRule type="cellIs" dxfId="1" priority="7" operator="equal">
      <formula>0</formula>
    </cfRule>
  </conditionalFormatting>
  <conditionalFormatting sqref="L29:M29">
    <cfRule type="cellIs" dxfId="0" priority="2" operator="equal">
      <formula>0</formula>
    </cfRule>
  </conditionalFormatting>
  <dataValidations count="5">
    <dataValidation type="list" allowBlank="1" showInputMessage="1" showErrorMessage="1" sqref="A31 K31" xr:uid="{00000000-0002-0000-0000-000000000000}">
      <formula1>"Payment Enclosed, Invoice Immediately, Invoice Pre-Harvest"</formula1>
    </dataValidation>
    <dataValidation type="list" allowBlank="1" showInputMessage="1" showErrorMessage="1" sqref="D11" xr:uid="{00000000-0002-0000-0000-000001000000}">
      <formula1>"Released, Experimental"</formula1>
    </dataValidation>
    <dataValidation type="list" allowBlank="1" showInputMessage="1" showErrorMessage="1" sqref="V11:V28" xr:uid="{E702C3E8-BE42-45B5-AA60-03869DE7060F}">
      <formula1>"PI88788, Peking, something else, PI88788+Peking, PI88788+something else, Peking+something else"</formula1>
    </dataValidation>
    <dataValidation type="list" allowBlank="1" showInputMessage="1" showErrorMessage="1" sqref="R11:R28" xr:uid="{708E675E-0488-4355-8C33-D0367FBC47A5}">
      <formula1>"Conventional, RR1, RR2, RR2 Xtend, XtendFlex, LL, LL GT27, Enlist E3, other"</formula1>
    </dataValidation>
    <dataValidation type="list" allowBlank="1" showInputMessage="1" showErrorMessage="1" sqref="T11:T28" xr:uid="{39C5F826-7C59-4690-88A5-F31F5C26A692}">
      <formula1>"STS (single gene), Bolt (2 STS genes), other"</formula1>
    </dataValidation>
  </dataValidations>
  <pageMargins left="0.25" right="0.25" top="0.71969696969696995" bottom="0.5" header="0.3" footer="0.3"/>
  <pageSetup orientation="landscape" r:id="rId1"/>
  <headerFooter>
    <oddHeader>&amp;C&amp;"-,Bold"&amp;20APPLICATION FOR 2023 GEORGIA SOYBEAN PERFORMANCE TRIALS&amp;R Page &amp;P of &amp;N</oddHeader>
    <oddFooter>&amp;L&amp;"-,Bold"&amp;G&amp;C&amp;"-,Bold"&amp;18www.swvt.uga.edu
&amp;10Phone 678-572-3015  Fax 770-412-4734&amp;R&amp;"-,Bold"Statewide Variety Testing
Daniel Mailhot, Director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84" r:id="rId5" name="Check Box 136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0</xdr:rowOff>
                  </from>
                  <to>
                    <xdr:col>6</xdr:col>
                    <xdr:colOff>381000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6" name="Check Box 137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0</xdr:rowOff>
                  </from>
                  <to>
                    <xdr:col>6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" name="Check Box 138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0</xdr:rowOff>
                  </from>
                  <to>
                    <xdr:col>6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8" name="Check Box 140">
              <controlPr defaultSize="0" autoFill="0" autoLine="0" autoPict="0">
                <anchor moveWithCells="1">
                  <from>
                    <xdr:col>6</xdr:col>
                    <xdr:colOff>152400</xdr:colOff>
                    <xdr:row>13</xdr:row>
                    <xdr:rowOff>0</xdr:rowOff>
                  </from>
                  <to>
                    <xdr:col>6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9" name="Check Box 141">
              <controlPr defaultSize="0" autoFill="0" autoLine="0" autoPict="0">
                <anchor moveWithCells="1">
                  <from>
                    <xdr:col>6</xdr:col>
                    <xdr:colOff>152400</xdr:colOff>
                    <xdr:row>14</xdr:row>
                    <xdr:rowOff>0</xdr:rowOff>
                  </from>
                  <to>
                    <xdr:col>6</xdr:col>
                    <xdr:colOff>381000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0" name="Check Box 156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0</xdr:rowOff>
                  </from>
                  <to>
                    <xdr:col>7</xdr:col>
                    <xdr:colOff>361950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1" name="Check Box 157">
              <controlPr defaultSize="0" autoFill="0" autoLine="0" autoPict="0">
                <anchor moveWithCells="1">
                  <from>
                    <xdr:col>8</xdr:col>
                    <xdr:colOff>133350</xdr:colOff>
                    <xdr:row>10</xdr:row>
                    <xdr:rowOff>0</xdr:rowOff>
                  </from>
                  <to>
                    <xdr:col>8</xdr:col>
                    <xdr:colOff>361950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2" name="Check Box 158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0</xdr:rowOff>
                  </from>
                  <to>
                    <xdr:col>9</xdr:col>
                    <xdr:colOff>361950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" name="Check Box 164">
              <controlPr defaultSize="0" autoFill="0" autoLine="0" autoPict="0">
                <anchor moveWithCells="1">
                  <from>
                    <xdr:col>6</xdr:col>
                    <xdr:colOff>152400</xdr:colOff>
                    <xdr:row>15</xdr:row>
                    <xdr:rowOff>0</xdr:rowOff>
                  </from>
                  <to>
                    <xdr:col>6</xdr:col>
                    <xdr:colOff>381000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" name="Check Box 165">
              <controlPr defaultSize="0" autoFill="0" autoLine="0" autoPict="0">
                <anchor moveWithCells="1">
                  <from>
                    <xdr:col>6</xdr:col>
                    <xdr:colOff>152400</xdr:colOff>
                    <xdr:row>16</xdr:row>
                    <xdr:rowOff>0</xdr:rowOff>
                  </from>
                  <to>
                    <xdr:col>6</xdr:col>
                    <xdr:colOff>381000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5" name="Check Box 16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0</xdr:rowOff>
                  </from>
                  <to>
                    <xdr:col>6</xdr:col>
                    <xdr:colOff>381000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6" name="Check Box 167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0</xdr:rowOff>
                  </from>
                  <to>
                    <xdr:col>6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" name="Check Box 168">
              <controlPr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0</xdr:rowOff>
                  </from>
                  <to>
                    <xdr:col>6</xdr:col>
                    <xdr:colOff>381000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8" name="Check Box 169">
              <controlPr defaultSize="0" autoFill="0" autoLine="0" autoPict="0">
                <anchor moveWithCells="1">
                  <from>
                    <xdr:col>6</xdr:col>
                    <xdr:colOff>152400</xdr:colOff>
                    <xdr:row>20</xdr:row>
                    <xdr:rowOff>0</xdr:rowOff>
                  </from>
                  <to>
                    <xdr:col>6</xdr:col>
                    <xdr:colOff>381000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9" name="Check Box 170">
              <controlPr defaultSize="0" autoFill="0" autoLine="0" autoPict="0">
                <anchor moveWithCells="1">
                  <from>
                    <xdr:col>6</xdr:col>
                    <xdr:colOff>152400</xdr:colOff>
                    <xdr:row>21</xdr:row>
                    <xdr:rowOff>0</xdr:rowOff>
                  </from>
                  <to>
                    <xdr:col>6</xdr:col>
                    <xdr:colOff>381000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0" name="Check Box 171">
              <controlPr defaultSize="0" autoFill="0" autoLine="0" autoPict="0">
                <anchor moveWithCells="1">
                  <from>
                    <xdr:col>6</xdr:col>
                    <xdr:colOff>152400</xdr:colOff>
                    <xdr:row>22</xdr:row>
                    <xdr:rowOff>0</xdr:rowOff>
                  </from>
                  <to>
                    <xdr:col>6</xdr:col>
                    <xdr:colOff>381000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1" name="Check Box 172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0</xdr:rowOff>
                  </from>
                  <to>
                    <xdr:col>6</xdr:col>
                    <xdr:colOff>381000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22" name="Check Box 173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0</xdr:rowOff>
                  </from>
                  <to>
                    <xdr:col>6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3" name="Check Box 174">
              <controlPr defaultSize="0" autoFill="0" autoLine="0" autoPict="0">
                <anchor moveWithCells="1">
                  <from>
                    <xdr:col>6</xdr:col>
                    <xdr:colOff>152400</xdr:colOff>
                    <xdr:row>25</xdr:row>
                    <xdr:rowOff>0</xdr:rowOff>
                  </from>
                  <to>
                    <xdr:col>6</xdr:col>
                    <xdr:colOff>381000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4" name="Check Box 175">
              <controlPr defaultSize="0" autoFill="0" autoLine="0" autoPict="0">
                <anchor moveWithCells="1">
                  <from>
                    <xdr:col>6</xdr:col>
                    <xdr:colOff>152400</xdr:colOff>
                    <xdr:row>26</xdr:row>
                    <xdr:rowOff>0</xdr:rowOff>
                  </from>
                  <to>
                    <xdr:col>6</xdr:col>
                    <xdr:colOff>381000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5" name="Check Box 176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0</xdr:rowOff>
                  </from>
                  <to>
                    <xdr:col>6</xdr:col>
                    <xdr:colOff>381000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26" name="Check Box 178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0</xdr:rowOff>
                  </from>
                  <to>
                    <xdr:col>7</xdr:col>
                    <xdr:colOff>361950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27" name="Check Box 179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0</xdr:rowOff>
                  </from>
                  <to>
                    <xdr:col>7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28" name="Check Box 180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0</xdr:rowOff>
                  </from>
                  <to>
                    <xdr:col>7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29" name="Check Box 181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0</xdr:rowOff>
                  </from>
                  <to>
                    <xdr:col>7</xdr:col>
                    <xdr:colOff>361950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0" name="Check Box 182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1" name="Check Box 183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2" name="Check Box 184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0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3" name="Check Box 185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4" name="Check Box 186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0</xdr:rowOff>
                  </from>
                  <to>
                    <xdr:col>7</xdr:col>
                    <xdr:colOff>361950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35" name="Check Box 187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0</xdr:rowOff>
                  </from>
                  <to>
                    <xdr:col>7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36" name="Check Box 188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0</xdr:rowOff>
                  </from>
                  <to>
                    <xdr:col>7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37" name="Check Box 189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0</xdr:rowOff>
                  </from>
                  <to>
                    <xdr:col>7</xdr:col>
                    <xdr:colOff>361950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38" name="Check Box 190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39" name="Check Box 191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0</xdr:rowOff>
                  </from>
                  <to>
                    <xdr:col>7</xdr:col>
                    <xdr:colOff>361950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0" name="Check Box 192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0</xdr:rowOff>
                  </from>
                  <to>
                    <xdr:col>7</xdr:col>
                    <xdr:colOff>361950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1" name="Check Box 193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0</xdr:rowOff>
                  </from>
                  <to>
                    <xdr:col>7</xdr:col>
                    <xdr:colOff>361950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2" name="Check Box 194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0</xdr:rowOff>
                  </from>
                  <to>
                    <xdr:col>7</xdr:col>
                    <xdr:colOff>361950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3" name="Check Box 196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0</xdr:rowOff>
                  </from>
                  <to>
                    <xdr:col>8</xdr:col>
                    <xdr:colOff>361950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44" name="Check Box 197">
              <controlPr defaultSize="0" autoFill="0" autoLine="0" autoPict="0">
                <anchor moveWithCells="1">
                  <from>
                    <xdr:col>8</xdr:col>
                    <xdr:colOff>133350</xdr:colOff>
                    <xdr:row>12</xdr:row>
                    <xdr:rowOff>0</xdr:rowOff>
                  </from>
                  <to>
                    <xdr:col>8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45" name="Check Box 198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0</xdr:rowOff>
                  </from>
                  <to>
                    <xdr:col>8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46" name="Check Box 199">
              <controlPr defaultSize="0" autoFill="0" autoLine="0" autoPict="0">
                <anchor moveWithCells="1">
                  <from>
                    <xdr:col>8</xdr:col>
                    <xdr:colOff>133350</xdr:colOff>
                    <xdr:row>14</xdr:row>
                    <xdr:rowOff>0</xdr:rowOff>
                  </from>
                  <to>
                    <xdr:col>8</xdr:col>
                    <xdr:colOff>361950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47" name="Check Box 200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48" name="Check Box 201">
              <controlPr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49" name="Check Box 202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0</xdr:rowOff>
                  </from>
                  <to>
                    <xdr:col>8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50" name="Check Box 203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51" name="Check Box 204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0</xdr:rowOff>
                  </from>
                  <to>
                    <xdr:col>8</xdr:col>
                    <xdr:colOff>361950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52" name="Check Box 205">
              <controlPr defaultSize="0" autoFill="0" autoLine="0" autoPict="0">
                <anchor moveWithCells="1">
                  <from>
                    <xdr:col>8</xdr:col>
                    <xdr:colOff>133350</xdr:colOff>
                    <xdr:row>20</xdr:row>
                    <xdr:rowOff>0</xdr:rowOff>
                  </from>
                  <to>
                    <xdr:col>8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53" name="Check Box 206">
              <controlPr defaultSize="0" autoFill="0" autoLine="0" autoPict="0">
                <anchor moveWithCells="1">
                  <from>
                    <xdr:col>8</xdr:col>
                    <xdr:colOff>133350</xdr:colOff>
                    <xdr:row>21</xdr:row>
                    <xdr:rowOff>0</xdr:rowOff>
                  </from>
                  <to>
                    <xdr:col>8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54" name="Check Box 207">
              <controlPr defaultSize="0" autoFill="0" autoLine="0" autoPict="0">
                <anchor moveWithCells="1">
                  <from>
                    <xdr:col>8</xdr:col>
                    <xdr:colOff>133350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55" name="Check Box 208">
              <controlPr defaultSize="0" autoFill="0" autoLine="0" autoPict="0">
                <anchor moveWithCells="1">
                  <from>
                    <xdr:col>8</xdr:col>
                    <xdr:colOff>133350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56" name="Check Box 209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0</xdr:rowOff>
                  </from>
                  <to>
                    <xdr:col>8</xdr:col>
                    <xdr:colOff>361950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57" name="Check Box 210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0</xdr:rowOff>
                  </from>
                  <to>
                    <xdr:col>8</xdr:col>
                    <xdr:colOff>361950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58" name="Check Box 211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0</xdr:rowOff>
                  </from>
                  <to>
                    <xdr:col>8</xdr:col>
                    <xdr:colOff>361950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59" name="Check Box 212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0</xdr:rowOff>
                  </from>
                  <to>
                    <xdr:col>8</xdr:col>
                    <xdr:colOff>361950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0" name="Check Box 214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0</xdr:rowOff>
                  </from>
                  <to>
                    <xdr:col>9</xdr:col>
                    <xdr:colOff>361950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61" name="Check Box 215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0</xdr:rowOff>
                  </from>
                  <to>
                    <xdr:col>9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62" name="Check Box 216">
              <controlPr defaultSize="0" autoFill="0" autoLine="0" autoPict="0">
                <anchor moveWithCells="1">
                  <from>
                    <xdr:col>9</xdr:col>
                    <xdr:colOff>133350</xdr:colOff>
                    <xdr:row>13</xdr:row>
                    <xdr:rowOff>0</xdr:rowOff>
                  </from>
                  <to>
                    <xdr:col>9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63" name="Check Box 217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0</xdr:rowOff>
                  </from>
                  <to>
                    <xdr:col>9</xdr:col>
                    <xdr:colOff>361950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64" name="Check Box 218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0</xdr:rowOff>
                  </from>
                  <to>
                    <xdr:col>9</xdr:col>
                    <xdr:colOff>361950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65" name="Check Box 219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0</xdr:rowOff>
                  </from>
                  <to>
                    <xdr:col>9</xdr:col>
                    <xdr:colOff>361950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66" name="Check Box 220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0</xdr:rowOff>
                  </from>
                  <to>
                    <xdr:col>9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67" name="Check Box 221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0</xdr:rowOff>
                  </from>
                  <to>
                    <xdr:col>9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68" name="Check Box 222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0</xdr:rowOff>
                  </from>
                  <to>
                    <xdr:col>9</xdr:col>
                    <xdr:colOff>361950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69" name="Check Box 223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0</xdr:rowOff>
                  </from>
                  <to>
                    <xdr:col>9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70" name="Check Box 224">
              <controlPr defaultSize="0" autoFill="0" autoLine="0" autoPict="0">
                <anchor moveWithCells="1">
                  <from>
                    <xdr:col>9</xdr:col>
                    <xdr:colOff>133350</xdr:colOff>
                    <xdr:row>21</xdr:row>
                    <xdr:rowOff>0</xdr:rowOff>
                  </from>
                  <to>
                    <xdr:col>9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71" name="Check Box 225">
              <controlPr defaultSize="0" autoFill="0" autoLine="0" autoPict="0">
                <anchor moveWithCells="1">
                  <from>
                    <xdr:col>9</xdr:col>
                    <xdr:colOff>133350</xdr:colOff>
                    <xdr:row>22</xdr:row>
                    <xdr:rowOff>0</xdr:rowOff>
                  </from>
                  <to>
                    <xdr:col>9</xdr:col>
                    <xdr:colOff>361950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72" name="Check Box 226">
              <controlPr defaultSize="0" autoFill="0" autoLine="0" autoPict="0">
                <anchor moveWithCells="1">
                  <from>
                    <xdr:col>9</xdr:col>
                    <xdr:colOff>133350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73" name="Check Box 227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74" name="Check Box 228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0</xdr:rowOff>
                  </from>
                  <to>
                    <xdr:col>9</xdr:col>
                    <xdr:colOff>361950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75" name="Check Box 229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0</xdr:rowOff>
                  </from>
                  <to>
                    <xdr:col>9</xdr:col>
                    <xdr:colOff>361950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76" name="Check Box 230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workbookViewId="0">
      <selection activeCell="H31" sqref="H31"/>
    </sheetView>
  </sheetViews>
  <sheetFormatPr defaultColWidth="29.28515625" defaultRowHeight="15" x14ac:dyDescent="0.25"/>
  <cols>
    <col min="1" max="4" width="15.5703125" style="21" customWidth="1"/>
    <col min="5" max="18" width="9.7109375" customWidth="1"/>
  </cols>
  <sheetData>
    <row r="1" spans="1:13" x14ac:dyDescent="0.25">
      <c r="A1" s="94" t="s">
        <v>13</v>
      </c>
      <c r="B1" s="95"/>
      <c r="C1" s="95"/>
      <c r="D1" s="95"/>
      <c r="F1" s="10"/>
      <c r="G1" s="10"/>
      <c r="H1" s="21" t="s">
        <v>19</v>
      </c>
      <c r="I1" s="21"/>
      <c r="J1" s="96" t="s">
        <v>22</v>
      </c>
      <c r="K1" s="97"/>
      <c r="L1" s="97"/>
      <c r="M1" s="97"/>
    </row>
    <row r="2" spans="1:13" x14ac:dyDescent="0.25">
      <c r="A2" s="15">
        <v>4</v>
      </c>
      <c r="B2" s="15">
        <v>5</v>
      </c>
      <c r="C2" s="15">
        <v>6</v>
      </c>
      <c r="D2" s="33" t="s">
        <v>15</v>
      </c>
      <c r="F2" s="57" t="s">
        <v>0</v>
      </c>
      <c r="G2" s="57" t="s">
        <v>20</v>
      </c>
      <c r="H2" s="58" t="s">
        <v>21</v>
      </c>
      <c r="I2" s="58" t="s">
        <v>23</v>
      </c>
      <c r="J2" s="15">
        <v>4</v>
      </c>
      <c r="K2" s="15">
        <v>5</v>
      </c>
      <c r="L2" s="15">
        <v>6</v>
      </c>
      <c r="M2" s="15">
        <v>7</v>
      </c>
    </row>
    <row r="3" spans="1:13" ht="15.75" thickBot="1" x14ac:dyDescent="0.3">
      <c r="A3" s="29">
        <v>500</v>
      </c>
      <c r="B3" s="30">
        <v>900</v>
      </c>
      <c r="C3" s="30">
        <v>900</v>
      </c>
      <c r="D3" s="30">
        <v>900</v>
      </c>
      <c r="F3" s="59"/>
      <c r="G3" s="59"/>
      <c r="H3" s="48"/>
      <c r="I3" s="48"/>
      <c r="J3" s="60"/>
      <c r="K3" s="60"/>
      <c r="L3" s="60"/>
      <c r="M3" s="60"/>
    </row>
    <row r="4" spans="1:13" ht="15.75" thickBot="1" x14ac:dyDescent="0.3">
      <c r="A4" s="22">
        <f>IF(Application!G11, 500, 0)</f>
        <v>0</v>
      </c>
      <c r="B4" s="23">
        <f>IF(Application!H11, 900, 0)</f>
        <v>0</v>
      </c>
      <c r="C4" s="23">
        <f>IF(Application!I11, 900, 0)</f>
        <v>0</v>
      </c>
      <c r="D4" s="23">
        <f>IF(Application!J11, 900, 0)</f>
        <v>0</v>
      </c>
      <c r="F4" s="61">
        <f>Application!B11</f>
        <v>0</v>
      </c>
      <c r="G4" s="61">
        <f>Application!C11</f>
        <v>0</v>
      </c>
      <c r="H4" s="48">
        <f>J4*10+K4*16+L4*16+M4*13</f>
        <v>0</v>
      </c>
      <c r="I4" s="48">
        <f>J4*8+K4*17+L4*17+M4*20</f>
        <v>0</v>
      </c>
      <c r="J4" s="62">
        <f>IF(Application!G11, 1, 0)</f>
        <v>0</v>
      </c>
      <c r="K4" s="62">
        <f>IF(Application!H11, 1, 0)</f>
        <v>0</v>
      </c>
      <c r="L4" s="62">
        <f>IF(Application!I11, 1, 0)</f>
        <v>0</v>
      </c>
      <c r="M4" s="62">
        <f>IF(Application!J11, 1, 0)</f>
        <v>0</v>
      </c>
    </row>
    <row r="5" spans="1:13" ht="15.75" thickBot="1" x14ac:dyDescent="0.3">
      <c r="A5" s="22">
        <f>IF(Application!G12, 500, 0)</f>
        <v>0</v>
      </c>
      <c r="B5" s="23">
        <f>IF(Application!H12, 900, 0)</f>
        <v>0</v>
      </c>
      <c r="C5" s="23">
        <f>IF(Application!I12, 900, 0)</f>
        <v>0</v>
      </c>
      <c r="D5" s="23">
        <f>IF(Application!J12, 900, 0)</f>
        <v>0</v>
      </c>
      <c r="F5" s="61">
        <f>Application!B12</f>
        <v>0</v>
      </c>
      <c r="G5" s="61">
        <f>Application!C12</f>
        <v>0</v>
      </c>
      <c r="H5" s="48">
        <f t="shared" ref="H5:H21" si="0">J5*10+K5*16+L5*16+M5*13</f>
        <v>0</v>
      </c>
      <c r="I5" s="48">
        <f t="shared" ref="I5:I21" si="1">J5*8+K5*17+L5*17+M5*20</f>
        <v>0</v>
      </c>
      <c r="J5" s="62">
        <f>IF(Application!G12, 1, 0)</f>
        <v>0</v>
      </c>
      <c r="K5" s="62">
        <f>IF(Application!H12, 1, 0)</f>
        <v>0</v>
      </c>
      <c r="L5" s="62">
        <f>IF(Application!I12, 1, 0)</f>
        <v>0</v>
      </c>
      <c r="M5" s="62">
        <f>IF(Application!J12, 1, 0)</f>
        <v>0</v>
      </c>
    </row>
    <row r="6" spans="1:13" ht="15.75" thickBot="1" x14ac:dyDescent="0.3">
      <c r="A6" s="22">
        <f>IF(Application!G13, 500, 0)</f>
        <v>0</v>
      </c>
      <c r="B6" s="23">
        <f>IF(Application!H13, 900, 0)</f>
        <v>0</v>
      </c>
      <c r="C6" s="23">
        <f>IF(Application!I13, 900, 0)</f>
        <v>0</v>
      </c>
      <c r="D6" s="23">
        <f>IF(Application!J13, 900, 0)</f>
        <v>0</v>
      </c>
      <c r="F6" s="61">
        <f>Application!B13</f>
        <v>0</v>
      </c>
      <c r="G6" s="61">
        <f>Application!C13</f>
        <v>0</v>
      </c>
      <c r="H6" s="48">
        <f t="shared" si="0"/>
        <v>0</v>
      </c>
      <c r="I6" s="48">
        <f t="shared" si="1"/>
        <v>0</v>
      </c>
      <c r="J6" s="62">
        <f>IF(Application!G13, 1, 0)</f>
        <v>0</v>
      </c>
      <c r="K6" s="62">
        <f>IF(Application!H13, 1, 0)</f>
        <v>0</v>
      </c>
      <c r="L6" s="62">
        <f>IF(Application!I13, 1, 0)</f>
        <v>0</v>
      </c>
      <c r="M6" s="62">
        <f>IF(Application!J13, 1, 0)</f>
        <v>0</v>
      </c>
    </row>
    <row r="7" spans="1:13" ht="15.75" thickBot="1" x14ac:dyDescent="0.3">
      <c r="A7" s="22">
        <f>IF(Application!G14, 500, 0)</f>
        <v>0</v>
      </c>
      <c r="B7" s="23">
        <f>IF(Application!H14, 900, 0)</f>
        <v>0</v>
      </c>
      <c r="C7" s="23">
        <f>IF(Application!I14, 900, 0)</f>
        <v>0</v>
      </c>
      <c r="D7" s="23">
        <f>IF(Application!J14, 900, 0)</f>
        <v>0</v>
      </c>
      <c r="F7" s="61">
        <f>Application!B14</f>
        <v>0</v>
      </c>
      <c r="G7" s="61">
        <f>Application!C14</f>
        <v>0</v>
      </c>
      <c r="H7" s="48">
        <f t="shared" si="0"/>
        <v>0</v>
      </c>
      <c r="I7" s="48">
        <f t="shared" si="1"/>
        <v>0</v>
      </c>
      <c r="J7" s="62">
        <f>IF(Application!G14, 1, 0)</f>
        <v>0</v>
      </c>
      <c r="K7" s="62">
        <f>IF(Application!H14, 1, 0)</f>
        <v>0</v>
      </c>
      <c r="L7" s="62">
        <f>IF(Application!I14, 1, 0)</f>
        <v>0</v>
      </c>
      <c r="M7" s="62">
        <f>IF(Application!J14, 1, 0)</f>
        <v>0</v>
      </c>
    </row>
    <row r="8" spans="1:13" ht="15.75" thickBot="1" x14ac:dyDescent="0.3">
      <c r="A8" s="22">
        <f>IF(Application!G15, 500, 0)</f>
        <v>0</v>
      </c>
      <c r="B8" s="23">
        <f>IF(Application!H15, 900, 0)</f>
        <v>0</v>
      </c>
      <c r="C8" s="23">
        <f>IF(Application!I15, 900, 0)</f>
        <v>0</v>
      </c>
      <c r="D8" s="23">
        <f>IF(Application!J15, 900, 0)</f>
        <v>0</v>
      </c>
      <c r="F8" s="61">
        <f>Application!B15</f>
        <v>0</v>
      </c>
      <c r="G8" s="61">
        <f>Application!C15</f>
        <v>0</v>
      </c>
      <c r="H8" s="48">
        <f t="shared" si="0"/>
        <v>0</v>
      </c>
      <c r="I8" s="48">
        <f t="shared" si="1"/>
        <v>0</v>
      </c>
      <c r="J8" s="62">
        <f>IF(Application!G15, 1, 0)</f>
        <v>0</v>
      </c>
      <c r="K8" s="62">
        <f>IF(Application!H15, 1, 0)</f>
        <v>0</v>
      </c>
      <c r="L8" s="62">
        <f>IF(Application!I15, 1, 0)</f>
        <v>0</v>
      </c>
      <c r="M8" s="62">
        <f>IF(Application!J15, 1, 0)</f>
        <v>0</v>
      </c>
    </row>
    <row r="9" spans="1:13" ht="15.75" thickBot="1" x14ac:dyDescent="0.3">
      <c r="A9" s="22">
        <f>IF(Application!G16, 500, 0)</f>
        <v>0</v>
      </c>
      <c r="B9" s="23">
        <f>IF(Application!H16, 900, 0)</f>
        <v>0</v>
      </c>
      <c r="C9" s="23">
        <f>IF(Application!I16, 900, 0)</f>
        <v>0</v>
      </c>
      <c r="D9" s="23">
        <f>IF(Application!J16, 900, 0)</f>
        <v>0</v>
      </c>
      <c r="F9" s="61">
        <f>Application!B16</f>
        <v>0</v>
      </c>
      <c r="G9" s="61">
        <f>Application!C16</f>
        <v>0</v>
      </c>
      <c r="H9" s="48">
        <f t="shared" si="0"/>
        <v>0</v>
      </c>
      <c r="I9" s="48">
        <f t="shared" si="1"/>
        <v>0</v>
      </c>
      <c r="J9" s="62">
        <f>IF(Application!G16, 1, 0)</f>
        <v>0</v>
      </c>
      <c r="K9" s="62">
        <f>IF(Application!H16, 1, 0)</f>
        <v>0</v>
      </c>
      <c r="L9" s="62">
        <f>IF(Application!I16, 1, 0)</f>
        <v>0</v>
      </c>
      <c r="M9" s="62">
        <f>IF(Application!J16, 1, 0)</f>
        <v>0</v>
      </c>
    </row>
    <row r="10" spans="1:13" ht="15.75" thickBot="1" x14ac:dyDescent="0.3">
      <c r="A10" s="22">
        <f>IF(Application!G17, 500, 0)</f>
        <v>0</v>
      </c>
      <c r="B10" s="23">
        <f>IF(Application!H17, 900, 0)</f>
        <v>0</v>
      </c>
      <c r="C10" s="23">
        <f>IF(Application!I17, 900, 0)</f>
        <v>0</v>
      </c>
      <c r="D10" s="23">
        <f>IF(Application!J17, 900, 0)</f>
        <v>0</v>
      </c>
      <c r="F10" s="61">
        <f>Application!B17</f>
        <v>0</v>
      </c>
      <c r="G10" s="61">
        <f>Application!C17</f>
        <v>0</v>
      </c>
      <c r="H10" s="48">
        <f t="shared" si="0"/>
        <v>0</v>
      </c>
      <c r="I10" s="48">
        <f t="shared" si="1"/>
        <v>0</v>
      </c>
      <c r="J10" s="62">
        <f>IF(Application!G17, 1, 0)</f>
        <v>0</v>
      </c>
      <c r="K10" s="62">
        <f>IF(Application!H17, 1, 0)</f>
        <v>0</v>
      </c>
      <c r="L10" s="62">
        <f>IF(Application!I17, 1, 0)</f>
        <v>0</v>
      </c>
      <c r="M10" s="62">
        <f>IF(Application!J17, 1, 0)</f>
        <v>0</v>
      </c>
    </row>
    <row r="11" spans="1:13" ht="15.75" thickBot="1" x14ac:dyDescent="0.3">
      <c r="A11" s="22">
        <f>IF(Application!G18, 500, 0)</f>
        <v>0</v>
      </c>
      <c r="B11" s="23">
        <f>IF(Application!H18, 900, 0)</f>
        <v>0</v>
      </c>
      <c r="C11" s="23">
        <f>IF(Application!I18, 900, 0)</f>
        <v>0</v>
      </c>
      <c r="D11" s="23">
        <f>IF(Application!J18, 900, 0)</f>
        <v>0</v>
      </c>
      <c r="F11" s="61">
        <f>Application!B18</f>
        <v>0</v>
      </c>
      <c r="G11" s="61">
        <f>Application!C18</f>
        <v>0</v>
      </c>
      <c r="H11" s="48">
        <f t="shared" si="0"/>
        <v>0</v>
      </c>
      <c r="I11" s="48">
        <f t="shared" si="1"/>
        <v>0</v>
      </c>
      <c r="J11" s="62">
        <f>IF(Application!G18, 1, 0)</f>
        <v>0</v>
      </c>
      <c r="K11" s="62">
        <f>IF(Application!H18, 1, 0)</f>
        <v>0</v>
      </c>
      <c r="L11" s="62">
        <f>IF(Application!I18, 1, 0)</f>
        <v>0</v>
      </c>
      <c r="M11" s="62">
        <f>IF(Application!J18, 1, 0)</f>
        <v>0</v>
      </c>
    </row>
    <row r="12" spans="1:13" ht="15.75" thickBot="1" x14ac:dyDescent="0.3">
      <c r="A12" s="22">
        <f>IF(Application!G19, 500, 0)</f>
        <v>0</v>
      </c>
      <c r="B12" s="23">
        <f>IF(Application!H19, 900, 0)</f>
        <v>0</v>
      </c>
      <c r="C12" s="23">
        <f>IF(Application!I19, 900, 0)</f>
        <v>0</v>
      </c>
      <c r="D12" s="23">
        <f>IF(Application!J19, 900, 0)</f>
        <v>0</v>
      </c>
      <c r="F12" s="61">
        <f>Application!B19</f>
        <v>0</v>
      </c>
      <c r="G12" s="61">
        <f>Application!C19</f>
        <v>0</v>
      </c>
      <c r="H12" s="48">
        <f t="shared" si="0"/>
        <v>0</v>
      </c>
      <c r="I12" s="48">
        <f t="shared" si="1"/>
        <v>0</v>
      </c>
      <c r="J12" s="62">
        <f>IF(Application!G19, 1, 0)</f>
        <v>0</v>
      </c>
      <c r="K12" s="62">
        <f>IF(Application!H19, 1, 0)</f>
        <v>0</v>
      </c>
      <c r="L12" s="62">
        <f>IF(Application!I19, 1, 0)</f>
        <v>0</v>
      </c>
      <c r="M12" s="62">
        <f>IF(Application!J19, 1, 0)</f>
        <v>0</v>
      </c>
    </row>
    <row r="13" spans="1:13" ht="15.75" thickBot="1" x14ac:dyDescent="0.3">
      <c r="A13" s="22">
        <f>IF(Application!G20, 500, 0)</f>
        <v>0</v>
      </c>
      <c r="B13" s="23">
        <f>IF(Application!H20, 900, 0)</f>
        <v>0</v>
      </c>
      <c r="C13" s="23">
        <f>IF(Application!I20, 900, 0)</f>
        <v>0</v>
      </c>
      <c r="D13" s="23">
        <f>IF(Application!J20, 900, 0)</f>
        <v>0</v>
      </c>
      <c r="F13" s="61">
        <f>Application!B20</f>
        <v>0</v>
      </c>
      <c r="G13" s="61">
        <f>Application!C20</f>
        <v>0</v>
      </c>
      <c r="H13" s="48">
        <f t="shared" si="0"/>
        <v>0</v>
      </c>
      <c r="I13" s="48">
        <f t="shared" si="1"/>
        <v>0</v>
      </c>
      <c r="J13" s="62">
        <f>IF(Application!G20, 1, 0)</f>
        <v>0</v>
      </c>
      <c r="K13" s="62">
        <f>IF(Application!H20, 1, 0)</f>
        <v>0</v>
      </c>
      <c r="L13" s="62">
        <f>IF(Application!I20, 1, 0)</f>
        <v>0</v>
      </c>
      <c r="M13" s="62">
        <f>IF(Application!J20, 1, 0)</f>
        <v>0</v>
      </c>
    </row>
    <row r="14" spans="1:13" ht="15.75" thickBot="1" x14ac:dyDescent="0.3">
      <c r="A14" s="22">
        <f>IF(Application!G21, 500, 0)</f>
        <v>0</v>
      </c>
      <c r="B14" s="23">
        <f>IF(Application!H21, 900, 0)</f>
        <v>0</v>
      </c>
      <c r="C14" s="23">
        <f>IF(Application!I21, 900, 0)</f>
        <v>0</v>
      </c>
      <c r="D14" s="23">
        <f>IF(Application!J21, 900, 0)</f>
        <v>0</v>
      </c>
      <c r="F14" s="61">
        <f>Application!B21</f>
        <v>0</v>
      </c>
      <c r="G14" s="61">
        <f>Application!C21</f>
        <v>0</v>
      </c>
      <c r="H14" s="48">
        <f t="shared" si="0"/>
        <v>0</v>
      </c>
      <c r="I14" s="48">
        <f t="shared" si="1"/>
        <v>0</v>
      </c>
      <c r="J14" s="62">
        <f>IF(Application!G21, 1, 0)</f>
        <v>0</v>
      </c>
      <c r="K14" s="62">
        <f>IF(Application!H21, 1, 0)</f>
        <v>0</v>
      </c>
      <c r="L14" s="62">
        <f>IF(Application!I21, 1, 0)</f>
        <v>0</v>
      </c>
      <c r="M14" s="62">
        <f>IF(Application!J21, 1, 0)</f>
        <v>0</v>
      </c>
    </row>
    <row r="15" spans="1:13" ht="15.75" thickBot="1" x14ac:dyDescent="0.3">
      <c r="A15" s="22">
        <f>IF(Application!G22, 500, 0)</f>
        <v>0</v>
      </c>
      <c r="B15" s="23">
        <f>IF(Application!H22, 900, 0)</f>
        <v>0</v>
      </c>
      <c r="C15" s="23">
        <f>IF(Application!I22, 900, 0)</f>
        <v>0</v>
      </c>
      <c r="D15" s="23">
        <f>IF(Application!J22, 900, 0)</f>
        <v>0</v>
      </c>
      <c r="F15" s="61">
        <f>Application!B22</f>
        <v>0</v>
      </c>
      <c r="G15" s="61">
        <f>Application!C22</f>
        <v>0</v>
      </c>
      <c r="H15" s="48">
        <f t="shared" si="0"/>
        <v>0</v>
      </c>
      <c r="I15" s="48">
        <f t="shared" si="1"/>
        <v>0</v>
      </c>
      <c r="J15" s="62">
        <f>IF(Application!G22, 1, 0)</f>
        <v>0</v>
      </c>
      <c r="K15" s="62">
        <f>IF(Application!H22, 1, 0)</f>
        <v>0</v>
      </c>
      <c r="L15" s="62">
        <f>IF(Application!I22, 1, 0)</f>
        <v>0</v>
      </c>
      <c r="M15" s="62">
        <f>IF(Application!J22, 1, 0)</f>
        <v>0</v>
      </c>
    </row>
    <row r="16" spans="1:13" ht="15.75" thickBot="1" x14ac:dyDescent="0.3">
      <c r="A16" s="22">
        <f>IF(Application!G23, 500, 0)</f>
        <v>0</v>
      </c>
      <c r="B16" s="23">
        <f>IF(Application!H23, 900, 0)</f>
        <v>0</v>
      </c>
      <c r="C16" s="23">
        <f>IF(Application!I23, 900, 0)</f>
        <v>0</v>
      </c>
      <c r="D16" s="23">
        <f>IF(Application!J23, 900, 0)</f>
        <v>0</v>
      </c>
      <c r="F16" s="61">
        <f>Application!B23</f>
        <v>0</v>
      </c>
      <c r="G16" s="61">
        <f>Application!C23</f>
        <v>0</v>
      </c>
      <c r="H16" s="48">
        <f t="shared" si="0"/>
        <v>0</v>
      </c>
      <c r="I16" s="48">
        <f t="shared" si="1"/>
        <v>0</v>
      </c>
      <c r="J16" s="62">
        <f>IF(Application!G23, 1, 0)</f>
        <v>0</v>
      </c>
      <c r="K16" s="62">
        <f>IF(Application!H23, 1, 0)</f>
        <v>0</v>
      </c>
      <c r="L16" s="62">
        <f>IF(Application!I23, 1, 0)</f>
        <v>0</v>
      </c>
      <c r="M16" s="62">
        <f>IF(Application!J23, 1, 0)</f>
        <v>0</v>
      </c>
    </row>
    <row r="17" spans="1:13" ht="15.75" thickBot="1" x14ac:dyDescent="0.3">
      <c r="A17" s="22">
        <f>IF(Application!G24, 500, 0)</f>
        <v>0</v>
      </c>
      <c r="B17" s="23">
        <f>IF(Application!H24, 900, 0)</f>
        <v>0</v>
      </c>
      <c r="C17" s="23">
        <f>IF(Application!I24, 900, 0)</f>
        <v>0</v>
      </c>
      <c r="D17" s="23">
        <f>IF(Application!J24, 900, 0)</f>
        <v>0</v>
      </c>
      <c r="F17" s="61">
        <f>Application!B24</f>
        <v>0</v>
      </c>
      <c r="G17" s="61">
        <f>Application!C24</f>
        <v>0</v>
      </c>
      <c r="H17" s="48">
        <f t="shared" si="0"/>
        <v>0</v>
      </c>
      <c r="I17" s="48">
        <f t="shared" si="1"/>
        <v>0</v>
      </c>
      <c r="J17" s="62">
        <f>IF(Application!G24, 1, 0)</f>
        <v>0</v>
      </c>
      <c r="K17" s="62">
        <f>IF(Application!H24, 1, 0)</f>
        <v>0</v>
      </c>
      <c r="L17" s="62">
        <f>IF(Application!I24, 1, 0)</f>
        <v>0</v>
      </c>
      <c r="M17" s="62">
        <f>IF(Application!J24, 1, 0)</f>
        <v>0</v>
      </c>
    </row>
    <row r="18" spans="1:13" ht="15.75" thickBot="1" x14ac:dyDescent="0.3">
      <c r="A18" s="22">
        <f>IF(Application!G25, 500, 0)</f>
        <v>0</v>
      </c>
      <c r="B18" s="23">
        <f>IF(Application!H25, 900, 0)</f>
        <v>0</v>
      </c>
      <c r="C18" s="23">
        <f>IF(Application!I25, 900, 0)</f>
        <v>0</v>
      </c>
      <c r="D18" s="23">
        <f>IF(Application!J25, 900, 0)</f>
        <v>0</v>
      </c>
      <c r="F18" s="61">
        <f>Application!B25</f>
        <v>0</v>
      </c>
      <c r="G18" s="61">
        <f>Application!C25</f>
        <v>0</v>
      </c>
      <c r="H18" s="48">
        <f t="shared" si="0"/>
        <v>0</v>
      </c>
      <c r="I18" s="48">
        <f t="shared" si="1"/>
        <v>0</v>
      </c>
      <c r="J18" s="62">
        <f>IF(Application!G25, 1, 0)</f>
        <v>0</v>
      </c>
      <c r="K18" s="62">
        <f>IF(Application!H25, 1, 0)</f>
        <v>0</v>
      </c>
      <c r="L18" s="62">
        <f>IF(Application!I25, 1, 0)</f>
        <v>0</v>
      </c>
      <c r="M18" s="62">
        <f>IF(Application!J25, 1, 0)</f>
        <v>0</v>
      </c>
    </row>
    <row r="19" spans="1:13" ht="15.75" thickBot="1" x14ac:dyDescent="0.3">
      <c r="A19" s="22">
        <f>IF(Application!G26, 500, 0)</f>
        <v>0</v>
      </c>
      <c r="B19" s="23">
        <f>IF(Application!H26, 900, 0)</f>
        <v>0</v>
      </c>
      <c r="C19" s="23">
        <f>IF(Application!I26, 900, 0)</f>
        <v>0</v>
      </c>
      <c r="D19" s="23">
        <f>IF(Application!J26, 900, 0)</f>
        <v>0</v>
      </c>
      <c r="F19" s="61">
        <f>Application!B26</f>
        <v>0</v>
      </c>
      <c r="G19" s="61">
        <f>Application!C26</f>
        <v>0</v>
      </c>
      <c r="H19" s="48">
        <f t="shared" si="0"/>
        <v>0</v>
      </c>
      <c r="I19" s="48">
        <f t="shared" si="1"/>
        <v>0</v>
      </c>
      <c r="J19" s="62">
        <f>IF(Application!G26, 1, 0)</f>
        <v>0</v>
      </c>
      <c r="K19" s="62">
        <f>IF(Application!H26, 1, 0)</f>
        <v>0</v>
      </c>
      <c r="L19" s="62">
        <f>IF(Application!I26, 1, 0)</f>
        <v>0</v>
      </c>
      <c r="M19" s="62">
        <f>IF(Application!J26, 1, 0)</f>
        <v>0</v>
      </c>
    </row>
    <row r="20" spans="1:13" ht="15.75" thickBot="1" x14ac:dyDescent="0.3">
      <c r="A20" s="22">
        <f>IF(Application!G27, 500, 0)</f>
        <v>0</v>
      </c>
      <c r="B20" s="23">
        <f>IF(Application!H27, 900, 0)</f>
        <v>0</v>
      </c>
      <c r="C20" s="23">
        <f>IF(Application!I27, 900, 0)</f>
        <v>0</v>
      </c>
      <c r="D20" s="23">
        <f>IF(Application!J27, 900, 0)</f>
        <v>0</v>
      </c>
      <c r="F20" s="61">
        <f>Application!B27</f>
        <v>0</v>
      </c>
      <c r="G20" s="61">
        <f>Application!C27</f>
        <v>0</v>
      </c>
      <c r="H20" s="48">
        <f t="shared" si="0"/>
        <v>0</v>
      </c>
      <c r="I20" s="48">
        <f t="shared" si="1"/>
        <v>0</v>
      </c>
      <c r="J20" s="62">
        <f>IF(Application!G27, 1, 0)</f>
        <v>0</v>
      </c>
      <c r="K20" s="62">
        <f>IF(Application!H27, 1, 0)</f>
        <v>0</v>
      </c>
      <c r="L20" s="62">
        <f>IF(Application!I27, 1, 0)</f>
        <v>0</v>
      </c>
      <c r="M20" s="62">
        <f>IF(Application!J27, 1, 0)</f>
        <v>0</v>
      </c>
    </row>
    <row r="21" spans="1:13" x14ac:dyDescent="0.25">
      <c r="A21" s="22">
        <f>IF(Application!G28, 500, 0)</f>
        <v>0</v>
      </c>
      <c r="B21" s="23">
        <f>IF(Application!H28, 900, 0)</f>
        <v>0</v>
      </c>
      <c r="C21" s="23">
        <f>IF(Application!I28, 900, 0)</f>
        <v>0</v>
      </c>
      <c r="D21" s="23">
        <f>IF(Application!J28, 900, 0)</f>
        <v>0</v>
      </c>
      <c r="F21" s="61">
        <f>Application!B28</f>
        <v>0</v>
      </c>
      <c r="G21" s="61">
        <f>Application!C28</f>
        <v>0</v>
      </c>
      <c r="H21" s="48">
        <f t="shared" si="0"/>
        <v>0</v>
      </c>
      <c r="I21" s="48">
        <f t="shared" si="1"/>
        <v>0</v>
      </c>
      <c r="J21" s="62">
        <f>IF(Application!G28, 1, 0)</f>
        <v>0</v>
      </c>
      <c r="K21" s="62">
        <f>IF(Application!H28, 1, 0)</f>
        <v>0</v>
      </c>
      <c r="L21" s="62">
        <f>IF(Application!I28, 1, 0)</f>
        <v>0</v>
      </c>
      <c r="M21" s="62">
        <f>IF(Application!J28, 1, 0)</f>
        <v>0</v>
      </c>
    </row>
    <row r="23" spans="1:13" x14ac:dyDescent="0.25">
      <c r="A23" s="15">
        <v>4</v>
      </c>
      <c r="B23" s="15">
        <v>5</v>
      </c>
      <c r="C23" s="15">
        <v>6</v>
      </c>
      <c r="D23" s="33" t="s">
        <v>15</v>
      </c>
    </row>
    <row r="24" spans="1:13" ht="27" thickBot="1" x14ac:dyDescent="0.3">
      <c r="A24" s="52">
        <v>8319</v>
      </c>
      <c r="B24" s="53">
        <v>19898</v>
      </c>
      <c r="C24" s="53">
        <v>19521</v>
      </c>
      <c r="D24" s="53">
        <v>18865</v>
      </c>
      <c r="F24" s="68" t="s">
        <v>28</v>
      </c>
      <c r="G24" s="68" t="s">
        <v>1</v>
      </c>
      <c r="H24" s="68" t="s">
        <v>29</v>
      </c>
      <c r="I24" s="68" t="s">
        <v>3</v>
      </c>
      <c r="J24" s="71" t="s">
        <v>34</v>
      </c>
    </row>
    <row r="25" spans="1:13" ht="15.75" thickBot="1" x14ac:dyDescent="0.3">
      <c r="A25" s="54">
        <f>IF(Application!G11, 8319, 0)</f>
        <v>0</v>
      </c>
      <c r="B25" s="55">
        <f>IF(Application!H11, 19898, 0)</f>
        <v>0</v>
      </c>
      <c r="C25" s="55">
        <f>IF(Application!I11, 19521, 0)</f>
        <v>0</v>
      </c>
      <c r="D25" s="55">
        <f>IF(Application!J11, 18865, 0)</f>
        <v>0</v>
      </c>
      <c r="F25">
        <f>Application!C3</f>
        <v>0</v>
      </c>
      <c r="G25">
        <f>Application!C4</f>
        <v>0</v>
      </c>
      <c r="H25">
        <f>Application!C5</f>
        <v>0</v>
      </c>
      <c r="I25">
        <f>Application!C6</f>
        <v>0</v>
      </c>
      <c r="J25">
        <f>Application!C7</f>
        <v>0</v>
      </c>
    </row>
    <row r="26" spans="1:13" ht="15.75" thickBot="1" x14ac:dyDescent="0.3">
      <c r="A26" s="54">
        <f>IF(Application!G12, 8319, 0)</f>
        <v>0</v>
      </c>
      <c r="B26" s="55">
        <f>IF(Application!H12, 19898, 0)</f>
        <v>0</v>
      </c>
      <c r="C26" s="55">
        <f>IF(Application!I12, 19521, 0)</f>
        <v>0</v>
      </c>
      <c r="D26" s="55">
        <f>IF(Application!J12, 18865, 0)</f>
        <v>0</v>
      </c>
    </row>
    <row r="27" spans="1:13" ht="15.75" thickBot="1" x14ac:dyDescent="0.3">
      <c r="A27" s="54">
        <f>IF(Application!G13, 8319, 0)</f>
        <v>0</v>
      </c>
      <c r="B27" s="55">
        <f>IF(Application!H13, 19898, 0)</f>
        <v>0</v>
      </c>
      <c r="C27" s="55">
        <f>IF(Application!I13, 19521, 0)</f>
        <v>0</v>
      </c>
      <c r="D27" s="55">
        <f>IF(Application!J13, 18865, 0)</f>
        <v>0</v>
      </c>
    </row>
    <row r="28" spans="1:13" ht="15.75" thickBot="1" x14ac:dyDescent="0.3">
      <c r="A28" s="54">
        <f>IF(Application!G14, 8319, 0)</f>
        <v>0</v>
      </c>
      <c r="B28" s="55">
        <f>IF(Application!H14, 19898, 0)</f>
        <v>0</v>
      </c>
      <c r="C28" s="55">
        <f>IF(Application!I14, 19521, 0)</f>
        <v>0</v>
      </c>
      <c r="D28" s="55">
        <f>IF(Application!J14, 18865, 0)</f>
        <v>0</v>
      </c>
    </row>
    <row r="29" spans="1:13" ht="15.75" thickBot="1" x14ac:dyDescent="0.3">
      <c r="A29" s="54">
        <f>IF(Application!G15, 8319, 0)</f>
        <v>0</v>
      </c>
      <c r="B29" s="55">
        <f>IF(Application!H15, 19898, 0)</f>
        <v>0</v>
      </c>
      <c r="C29" s="55">
        <f>IF(Application!I15, 19521, 0)</f>
        <v>0</v>
      </c>
      <c r="D29" s="55">
        <f>IF(Application!J15, 18865, 0)</f>
        <v>0</v>
      </c>
    </row>
    <row r="30" spans="1:13" ht="15.75" thickBot="1" x14ac:dyDescent="0.3">
      <c r="A30" s="54">
        <f>IF(Application!G16, 8319, 0)</f>
        <v>0</v>
      </c>
      <c r="B30" s="55">
        <f>IF(Application!H16, 19898, 0)</f>
        <v>0</v>
      </c>
      <c r="C30" s="55">
        <f>IF(Application!I16, 19521, 0)</f>
        <v>0</v>
      </c>
      <c r="D30" s="55">
        <f>IF(Application!J16, 18865, 0)</f>
        <v>0</v>
      </c>
    </row>
    <row r="31" spans="1:13" ht="15.75" thickBot="1" x14ac:dyDescent="0.3">
      <c r="A31" s="54">
        <f>IF(Application!G17, 8319, 0)</f>
        <v>0</v>
      </c>
      <c r="B31" s="55">
        <f>IF(Application!H17, 19898, 0)</f>
        <v>0</v>
      </c>
      <c r="C31" s="55">
        <f>IF(Application!I17, 19521, 0)</f>
        <v>0</v>
      </c>
      <c r="D31" s="55">
        <f>IF(Application!J17, 18865, 0)</f>
        <v>0</v>
      </c>
    </row>
    <row r="32" spans="1:13" ht="15.75" thickBot="1" x14ac:dyDescent="0.3">
      <c r="A32" s="54">
        <f>IF(Application!G18, 8319, 0)</f>
        <v>0</v>
      </c>
      <c r="B32" s="55">
        <f>IF(Application!H18, 19898, 0)</f>
        <v>0</v>
      </c>
      <c r="C32" s="55">
        <f>IF(Application!I18, 19521, 0)</f>
        <v>0</v>
      </c>
      <c r="D32" s="55">
        <f>IF(Application!J18, 18865, 0)</f>
        <v>0</v>
      </c>
    </row>
    <row r="33" spans="1:4" ht="15.75" thickBot="1" x14ac:dyDescent="0.3">
      <c r="A33" s="54">
        <f>IF(Application!G19, 8319, 0)</f>
        <v>0</v>
      </c>
      <c r="B33" s="55">
        <f>IF(Application!H19, 19898, 0)</f>
        <v>0</v>
      </c>
      <c r="C33" s="55">
        <f>IF(Application!I19, 19521, 0)</f>
        <v>0</v>
      </c>
      <c r="D33" s="55">
        <f>IF(Application!J19, 18865, 0)</f>
        <v>0</v>
      </c>
    </row>
    <row r="34" spans="1:4" ht="15.75" thickBot="1" x14ac:dyDescent="0.3">
      <c r="A34" s="54">
        <f>IF(Application!G20, 8319, 0)</f>
        <v>0</v>
      </c>
      <c r="B34" s="55">
        <f>IF(Application!H20, 19898, 0)</f>
        <v>0</v>
      </c>
      <c r="C34" s="55">
        <f>IF(Application!I20, 19521, 0)</f>
        <v>0</v>
      </c>
      <c r="D34" s="55">
        <f>IF(Application!J20, 18865, 0)</f>
        <v>0</v>
      </c>
    </row>
    <row r="35" spans="1:4" ht="15.75" thickBot="1" x14ac:dyDescent="0.3">
      <c r="A35" s="54">
        <f>IF(Application!G21, 8319, 0)</f>
        <v>0</v>
      </c>
      <c r="B35" s="55">
        <f>IF(Application!H21, 19898, 0)</f>
        <v>0</v>
      </c>
      <c r="C35" s="55">
        <f>IF(Application!I21, 19521, 0)</f>
        <v>0</v>
      </c>
      <c r="D35" s="55">
        <f>IF(Application!J21, 18865, 0)</f>
        <v>0</v>
      </c>
    </row>
    <row r="36" spans="1:4" ht="15.75" thickBot="1" x14ac:dyDescent="0.3">
      <c r="A36" s="54">
        <f>IF(Application!G22, 8319, 0)</f>
        <v>0</v>
      </c>
      <c r="B36" s="55">
        <f>IF(Application!H22, 19898, 0)</f>
        <v>0</v>
      </c>
      <c r="C36" s="55">
        <f>IF(Application!I22, 19521, 0)</f>
        <v>0</v>
      </c>
      <c r="D36" s="55">
        <f>IF(Application!J22, 18865, 0)</f>
        <v>0</v>
      </c>
    </row>
    <row r="37" spans="1:4" ht="15.75" thickBot="1" x14ac:dyDescent="0.3">
      <c r="A37" s="54">
        <f>IF(Application!G23, 8319, 0)</f>
        <v>0</v>
      </c>
      <c r="B37" s="55">
        <f>IF(Application!H23, 19898, 0)</f>
        <v>0</v>
      </c>
      <c r="C37" s="55">
        <f>IF(Application!I23, 19521, 0)</f>
        <v>0</v>
      </c>
      <c r="D37" s="55">
        <f>IF(Application!J23, 18865, 0)</f>
        <v>0</v>
      </c>
    </row>
    <row r="38" spans="1:4" ht="15.75" thickBot="1" x14ac:dyDescent="0.3">
      <c r="A38" s="54">
        <f>IF(Application!G24, 8319, 0)</f>
        <v>0</v>
      </c>
      <c r="B38" s="55">
        <f>IF(Application!H24, 19898, 0)</f>
        <v>0</v>
      </c>
      <c r="C38" s="55">
        <f>IF(Application!I24, 19521, 0)</f>
        <v>0</v>
      </c>
      <c r="D38" s="55">
        <f>IF(Application!J24, 18865, 0)</f>
        <v>0</v>
      </c>
    </row>
    <row r="39" spans="1:4" ht="15.75" thickBot="1" x14ac:dyDescent="0.3">
      <c r="A39" s="54">
        <f>IF(Application!G25, 8319, 0)</f>
        <v>0</v>
      </c>
      <c r="B39" s="55">
        <f>IF(Application!H25, 19898, 0)</f>
        <v>0</v>
      </c>
      <c r="C39" s="55">
        <f>IF(Application!I25, 19521, 0)</f>
        <v>0</v>
      </c>
      <c r="D39" s="55">
        <f>IF(Application!J25, 18865, 0)</f>
        <v>0</v>
      </c>
    </row>
    <row r="40" spans="1:4" ht="15.75" thickBot="1" x14ac:dyDescent="0.3">
      <c r="A40" s="54">
        <f>IF(Application!G26, 8319, 0)</f>
        <v>0</v>
      </c>
      <c r="B40" s="55">
        <f>IF(Application!H26, 19898, 0)</f>
        <v>0</v>
      </c>
      <c r="C40" s="55">
        <f>IF(Application!I26, 19521, 0)</f>
        <v>0</v>
      </c>
      <c r="D40" s="55">
        <f>IF(Application!J26, 18865, 0)</f>
        <v>0</v>
      </c>
    </row>
    <row r="41" spans="1:4" ht="15.75" thickBot="1" x14ac:dyDescent="0.3">
      <c r="A41" s="54">
        <f>IF(Application!G27, 8319, 0)</f>
        <v>0</v>
      </c>
      <c r="B41" s="55">
        <f>IF(Application!H27, 19898, 0)</f>
        <v>0</v>
      </c>
      <c r="C41" s="55">
        <f>IF(Application!I27, 19521, 0)</f>
        <v>0</v>
      </c>
      <c r="D41" s="55">
        <f>IF(Application!J27, 18865, 0)</f>
        <v>0</v>
      </c>
    </row>
    <row r="42" spans="1:4" x14ac:dyDescent="0.25">
      <c r="A42" s="54">
        <f>IF(Application!G28, 8319, 0)</f>
        <v>0</v>
      </c>
      <c r="B42" s="55">
        <f>IF(Application!H28, 19898, 0)</f>
        <v>0</v>
      </c>
      <c r="C42" s="55">
        <f>IF(Application!I28, 19521, 0)</f>
        <v>0</v>
      </c>
      <c r="D42" s="55">
        <f>IF(Application!J28, 18865, 0)</f>
        <v>0</v>
      </c>
    </row>
  </sheetData>
  <mergeCells count="2">
    <mergeCell ref="A1:D1"/>
    <mergeCell ref="J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</vt:lpstr>
      <vt:lpstr>Sheet1</vt:lpstr>
      <vt:lpstr>Peking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Jordon</dc:creator>
  <cp:lastModifiedBy>Daniel J Mailhot</cp:lastModifiedBy>
  <cp:lastPrinted>2020-01-27T16:54:59Z</cp:lastPrinted>
  <dcterms:created xsi:type="dcterms:W3CDTF">2018-12-11T15:38:54Z</dcterms:created>
  <dcterms:modified xsi:type="dcterms:W3CDTF">2023-01-23T14:53:18Z</dcterms:modified>
</cp:coreProperties>
</file>