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utlookuga.sharepoint.com/sites/GriffinCropandSoilSciences-SWVTAdmin/Shared Documents/SWVT Admin/Historic applications and cover letters/"/>
    </mc:Choice>
  </mc:AlternateContent>
  <xr:revisionPtr revIDLastSave="22" documentId="8_{F730B2E9-EC65-441E-9968-85C8BF5049BA}" xr6:coauthVersionLast="36" xr6:coauthVersionMax="36" xr10:uidLastSave="{93C67B34-E128-4536-929F-23C22723A2F8}"/>
  <bookViews>
    <workbookView xWindow="0" yWindow="0" windowWidth="21570" windowHeight="7800" xr2:uid="{00000000-000D-0000-FFFF-FFFF00000000}"/>
  </bookViews>
  <sheets>
    <sheet name="Application" sheetId="4" r:id="rId1"/>
    <sheet name="Sheet1" sheetId="6" r:id="rId2"/>
  </sheets>
  <externalReferences>
    <externalReference r:id="rId3"/>
  </externalReferences>
  <definedNames>
    <definedName name="Peking">[1]Application!$V$11</definedName>
  </definedNames>
  <calcPr calcId="191029"/>
</workbook>
</file>

<file path=xl/calcChain.xml><?xml version="1.0" encoding="utf-8"?>
<calcChain xmlns="http://schemas.openxmlformats.org/spreadsheetml/2006/main">
  <c r="K26" i="6" l="1"/>
  <c r="J26" i="6"/>
  <c r="I26" i="6"/>
  <c r="H26" i="6"/>
  <c r="G26" i="6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A5" i="6"/>
  <c r="B5" i="6"/>
  <c r="E5" i="6"/>
  <c r="F5" i="6"/>
  <c r="G5" i="6"/>
  <c r="H5" i="6"/>
  <c r="I5" i="6"/>
  <c r="A6" i="6"/>
  <c r="B6" i="6"/>
  <c r="E6" i="6"/>
  <c r="F6" i="6"/>
  <c r="G6" i="6"/>
  <c r="H6" i="6"/>
  <c r="I6" i="6"/>
  <c r="A7" i="6"/>
  <c r="B7" i="6"/>
  <c r="E7" i="6"/>
  <c r="F7" i="6"/>
  <c r="G7" i="6"/>
  <c r="H7" i="6"/>
  <c r="C7" i="6" s="1"/>
  <c r="D7" i="6" s="1"/>
  <c r="I7" i="6"/>
  <c r="A8" i="6"/>
  <c r="B8" i="6"/>
  <c r="C8" i="6"/>
  <c r="D8" i="6" s="1"/>
  <c r="E8" i="6"/>
  <c r="F8" i="6"/>
  <c r="G8" i="6"/>
  <c r="H8" i="6"/>
  <c r="I8" i="6"/>
  <c r="A9" i="6"/>
  <c r="B9" i="6"/>
  <c r="E9" i="6"/>
  <c r="F9" i="6"/>
  <c r="G9" i="6"/>
  <c r="H9" i="6"/>
  <c r="C9" i="6" s="1"/>
  <c r="D9" i="6" s="1"/>
  <c r="I9" i="6"/>
  <c r="A10" i="6"/>
  <c r="B10" i="6"/>
  <c r="C10" i="6"/>
  <c r="D10" i="6" s="1"/>
  <c r="E10" i="6"/>
  <c r="F10" i="6"/>
  <c r="G10" i="6"/>
  <c r="H10" i="6"/>
  <c r="I10" i="6"/>
  <c r="A11" i="6"/>
  <c r="B11" i="6"/>
  <c r="E11" i="6"/>
  <c r="F11" i="6"/>
  <c r="G11" i="6"/>
  <c r="H11" i="6"/>
  <c r="C11" i="6" s="1"/>
  <c r="D11" i="6" s="1"/>
  <c r="I11" i="6"/>
  <c r="A12" i="6"/>
  <c r="B12" i="6"/>
  <c r="E12" i="6"/>
  <c r="F12" i="6"/>
  <c r="G12" i="6"/>
  <c r="H12" i="6"/>
  <c r="C12" i="6" s="1"/>
  <c r="D12" i="6" s="1"/>
  <c r="I12" i="6"/>
  <c r="A13" i="6"/>
  <c r="B13" i="6"/>
  <c r="E13" i="6"/>
  <c r="F13" i="6"/>
  <c r="G13" i="6"/>
  <c r="H13" i="6"/>
  <c r="C13" i="6" s="1"/>
  <c r="D13" i="6" s="1"/>
  <c r="I13" i="6"/>
  <c r="A14" i="6"/>
  <c r="B14" i="6"/>
  <c r="E14" i="6"/>
  <c r="F14" i="6"/>
  <c r="G14" i="6"/>
  <c r="H14" i="6"/>
  <c r="C14" i="6" s="1"/>
  <c r="D14" i="6" s="1"/>
  <c r="I14" i="6"/>
  <c r="A15" i="6"/>
  <c r="B15" i="6"/>
  <c r="E15" i="6"/>
  <c r="F15" i="6"/>
  <c r="G15" i="6"/>
  <c r="H15" i="6"/>
  <c r="C15" i="6" s="1"/>
  <c r="D15" i="6" s="1"/>
  <c r="I15" i="6"/>
  <c r="A16" i="6"/>
  <c r="B16" i="6"/>
  <c r="C16" i="6"/>
  <c r="D16" i="6" s="1"/>
  <c r="E16" i="6"/>
  <c r="F16" i="6"/>
  <c r="G16" i="6"/>
  <c r="H16" i="6"/>
  <c r="I16" i="6"/>
  <c r="A17" i="6"/>
  <c r="B17" i="6"/>
  <c r="E17" i="6"/>
  <c r="F17" i="6"/>
  <c r="G17" i="6"/>
  <c r="H17" i="6"/>
  <c r="C17" i="6" s="1"/>
  <c r="D17" i="6" s="1"/>
  <c r="I17" i="6"/>
  <c r="A18" i="6"/>
  <c r="B18" i="6"/>
  <c r="C18" i="6"/>
  <c r="D18" i="6" s="1"/>
  <c r="E18" i="6"/>
  <c r="F18" i="6"/>
  <c r="G18" i="6"/>
  <c r="H18" i="6"/>
  <c r="I18" i="6"/>
  <c r="A19" i="6"/>
  <c r="B19" i="6"/>
  <c r="E19" i="6"/>
  <c r="F19" i="6"/>
  <c r="G19" i="6"/>
  <c r="H19" i="6"/>
  <c r="C19" i="6" s="1"/>
  <c r="D19" i="6" s="1"/>
  <c r="I19" i="6"/>
  <c r="A20" i="6"/>
  <c r="B20" i="6"/>
  <c r="E20" i="6"/>
  <c r="F20" i="6"/>
  <c r="G20" i="6"/>
  <c r="H20" i="6"/>
  <c r="C20" i="6" s="1"/>
  <c r="D20" i="6" s="1"/>
  <c r="I20" i="6"/>
  <c r="A21" i="6"/>
  <c r="B21" i="6"/>
  <c r="E21" i="6"/>
  <c r="F21" i="6"/>
  <c r="G21" i="6"/>
  <c r="H21" i="6"/>
  <c r="C21" i="6" s="1"/>
  <c r="D21" i="6" s="1"/>
  <c r="I21" i="6"/>
  <c r="I4" i="6"/>
  <c r="H4" i="6"/>
  <c r="F11" i="4" s="1"/>
  <c r="C29" i="6"/>
  <c r="B4" i="6"/>
  <c r="A4" i="6"/>
  <c r="K21" i="6"/>
  <c r="J21" i="6"/>
  <c r="K20" i="6"/>
  <c r="J20" i="6"/>
  <c r="K19" i="6"/>
  <c r="J19" i="6"/>
  <c r="K18" i="6"/>
  <c r="J18" i="6"/>
  <c r="K17" i="6"/>
  <c r="J17" i="6"/>
  <c r="K16" i="6"/>
  <c r="J16" i="6"/>
  <c r="K15" i="6"/>
  <c r="J15" i="6"/>
  <c r="K14" i="6"/>
  <c r="J14" i="6"/>
  <c r="K13" i="6"/>
  <c r="J13" i="6"/>
  <c r="K12" i="6"/>
  <c r="J12" i="6"/>
  <c r="K11" i="6"/>
  <c r="J11" i="6"/>
  <c r="K10" i="6"/>
  <c r="J10" i="6"/>
  <c r="K9" i="6"/>
  <c r="J9" i="6"/>
  <c r="K8" i="6"/>
  <c r="J8" i="6"/>
  <c r="K7" i="6"/>
  <c r="J7" i="6"/>
  <c r="K6" i="6"/>
  <c r="J6" i="6"/>
  <c r="K5" i="6"/>
  <c r="J5" i="6"/>
  <c r="K4" i="6"/>
  <c r="J4" i="6"/>
  <c r="G4" i="6"/>
  <c r="F4" i="6"/>
  <c r="E4" i="6"/>
  <c r="C6" i="6" l="1"/>
  <c r="D6" i="6" s="1"/>
  <c r="G13" i="4" s="1"/>
  <c r="C5" i="6"/>
  <c r="D5" i="6" s="1"/>
  <c r="G12" i="4" s="1"/>
  <c r="C4" i="6"/>
  <c r="D4" i="6" s="1"/>
  <c r="G11" i="4" s="1"/>
  <c r="F30" i="4" l="1"/>
</calcChain>
</file>

<file path=xl/sharedStrings.xml><?xml version="1.0" encoding="utf-8"?>
<sst xmlns="http://schemas.openxmlformats.org/spreadsheetml/2006/main" count="55" uniqueCount="50">
  <si>
    <t>Brand</t>
  </si>
  <si>
    <t>Total Due:</t>
  </si>
  <si>
    <t>Fees per Entry</t>
  </si>
  <si>
    <t>Seed Treatment</t>
  </si>
  <si>
    <t>1109 Experiment Street</t>
  </si>
  <si>
    <t>Variety</t>
  </si>
  <si>
    <t>Application Due</t>
  </si>
  <si>
    <t>Seed Due</t>
  </si>
  <si>
    <t>Additional Information Requested for Corresponding Varieties on Page 1</t>
  </si>
  <si>
    <t>Number of Seeds</t>
  </si>
  <si>
    <t>Previous Name                                          (if changed since last tested with us)</t>
  </si>
  <si>
    <t>OVT</t>
  </si>
  <si>
    <t>Strains</t>
  </si>
  <si>
    <t>Hybrid</t>
  </si>
  <si>
    <t>SHIP SEED TO:</t>
  </si>
  <si>
    <t>3 tests $375</t>
  </si>
  <si>
    <t xml:space="preserve">Company: </t>
  </si>
  <si>
    <t xml:space="preserve">Contact Name: </t>
  </si>
  <si>
    <t xml:space="preserve">Email Address: </t>
  </si>
  <si>
    <t xml:space="preserve">Phone: </t>
  </si>
  <si>
    <t>Address for invoice:</t>
  </si>
  <si>
    <t>Note: OVT entries must be glyphosate tolerant, but the strains test can include non-tolerant varieties.</t>
  </si>
  <si>
    <t>You will receive an invoice from Griffin campus.</t>
  </si>
  <si>
    <t>FedEx or UPS (Preferred):</t>
  </si>
  <si>
    <t>US Postal Service:</t>
  </si>
  <si>
    <t>Daniel Mailhot</t>
  </si>
  <si>
    <t>UGA-Variety Testing</t>
  </si>
  <si>
    <t>UGA-Redding Building</t>
  </si>
  <si>
    <t>1655 GA 16 West</t>
  </si>
  <si>
    <t>Griffin, GA 30223-2091</t>
  </si>
  <si>
    <t>Griffin, GA 30223-1731</t>
  </si>
  <si>
    <t>8 tests  $1,000</t>
  </si>
  <si>
    <t>oldname</t>
  </si>
  <si>
    <t>24SdTrt</t>
  </si>
  <si>
    <t>Actual</t>
  </si>
  <si>
    <t>Seeds</t>
  </si>
  <si>
    <t>Maturity Group</t>
  </si>
  <si>
    <t>Biotech</t>
  </si>
  <si>
    <t>Length</t>
  </si>
  <si>
    <t>% Overage</t>
  </si>
  <si>
    <t>Count</t>
  </si>
  <si>
    <t>Seeds/ft (36-inch rows)</t>
  </si>
  <si>
    <t>Rows</t>
  </si>
  <si>
    <t>OVT or Strains</t>
  </si>
  <si>
    <t>Seeds/packet</t>
  </si>
  <si>
    <t>Packets</t>
  </si>
  <si>
    <t>Company (Brand)</t>
  </si>
  <si>
    <t>Contact Name</t>
  </si>
  <si>
    <t>Email</t>
  </si>
  <si>
    <t>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</si>
</sst>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;;;"/>
    <numFmt numFmtId="166" formatCode="[$-409]mmmm\ d\,\ yyyy;@"/>
    <numFmt numFmtId="167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6" fillId="0" borderId="0" xfId="0" applyFont="1"/>
    <xf numFmtId="164" fontId="1" fillId="0" borderId="0" xfId="0" applyNumberFormat="1" applyFont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0" fillId="0" borderId="1" xfId="0" applyNumberFormat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wrapText="1"/>
      <protection locked="0"/>
    </xf>
    <xf numFmtId="166" fontId="8" fillId="0" borderId="0" xfId="0" applyNumberFormat="1" applyFont="1" applyFill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/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center"/>
    </xf>
    <xf numFmtId="164" fontId="0" fillId="3" borderId="9" xfId="0" applyNumberForma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3" borderId="7" xfId="0" applyNumberFormat="1" applyFill="1" applyBorder="1" applyAlignment="1" applyProtection="1">
      <alignment horizontal="center"/>
      <protection locked="0"/>
    </xf>
    <xf numFmtId="164" fontId="0" fillId="3" borderId="3" xfId="0" applyNumberFormat="1" applyFill="1" applyBorder="1" applyAlignment="1" applyProtection="1">
      <alignment horizontal="center"/>
      <protection locked="0"/>
    </xf>
    <xf numFmtId="165" fontId="0" fillId="0" borderId="1" xfId="0" applyNumberFormat="1" applyFont="1" applyFill="1" applyBorder="1" applyProtection="1">
      <protection locked="0"/>
    </xf>
    <xf numFmtId="49" fontId="0" fillId="0" borderId="1" xfId="0" applyNumberFormat="1" applyBorder="1" applyAlignment="1" applyProtection="1"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/>
      <protection locked="0"/>
    </xf>
    <xf numFmtId="0" fontId="9" fillId="0" borderId="4" xfId="0" applyFont="1" applyBorder="1" applyAlignment="1"/>
    <xf numFmtId="0" fontId="12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9" fillId="0" borderId="2" xfId="0" applyFont="1" applyBorder="1" applyAlignment="1"/>
    <xf numFmtId="0" fontId="0" fillId="0" borderId="0" xfId="0" applyBorder="1" applyAlignment="1"/>
    <xf numFmtId="0" fontId="0" fillId="0" borderId="0" xfId="0" applyAlignment="1">
      <alignment horizontal="right"/>
    </xf>
    <xf numFmtId="3" fontId="0" fillId="0" borderId="1" xfId="0" applyNumberFormat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166" fontId="8" fillId="0" borderId="0" xfId="0" applyNumberFormat="1" applyFont="1" applyFill="1" applyBorder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1" xfId="0" applyBorder="1" applyAlignment="1" applyProtection="1">
      <alignment horizontal="right"/>
      <protection locked="0"/>
    </xf>
    <xf numFmtId="0" fontId="14" fillId="0" borderId="0" xfId="0" applyFont="1"/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11" fillId="2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0" fillId="2" borderId="0" xfId="0" applyFont="1" applyFill="1" applyAlignment="1">
      <alignment horizontal="center" wrapText="1"/>
    </xf>
    <xf numFmtId="166" fontId="13" fillId="2" borderId="0" xfId="0" applyNumberFormat="1" applyFont="1" applyFill="1" applyAlignment="1">
      <alignment horizontal="center" wrapText="1"/>
    </xf>
    <xf numFmtId="0" fontId="0" fillId="0" borderId="3" xfId="0" applyBorder="1" applyAlignment="1">
      <alignment horizontal="center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0" fillId="0" borderId="0" xfId="0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Font="1" applyBorder="1" applyAlignment="1">
      <alignment horizontal="center" wrapText="1"/>
    </xf>
    <xf numFmtId="49" fontId="4" fillId="0" borderId="1" xfId="0" applyNumberFormat="1" applyFont="1" applyBorder="1" applyAlignment="1" applyProtection="1">
      <alignment horizontal="center" wrapText="1"/>
      <protection locked="0"/>
    </xf>
    <xf numFmtId="1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/>
    <xf numFmtId="167" fontId="0" fillId="0" borderId="0" xfId="0" applyNumberFormat="1" applyFont="1" applyBorder="1"/>
    <xf numFmtId="4" fontId="0" fillId="0" borderId="0" xfId="0" applyNumberFormat="1" applyFont="1" applyBorder="1"/>
    <xf numFmtId="0" fontId="16" fillId="0" borderId="0" xfId="0" applyFont="1" applyFill="1" applyBorder="1" applyAlignment="1">
      <alignment horizontal="left" wrapText="1"/>
    </xf>
    <xf numFmtId="0" fontId="1" fillId="0" borderId="0" xfId="0" applyFont="1"/>
  </cellXfs>
  <cellStyles count="2">
    <cellStyle name="Normal" xfId="0" builtinId="0"/>
    <cellStyle name="Normal 2" xfId="1" xr:uid="{00000000-0005-0000-0000-000001000000}"/>
  </cellStyles>
  <dxfs count="3"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fmlaLink="$D$11" lockText="1" noThreeD="1"/>
</file>

<file path=xl/ctrlProps/ctrlProp10.xml><?xml version="1.0" encoding="utf-8"?>
<formControlPr xmlns="http://schemas.microsoft.com/office/spreadsheetml/2009/9/main" objectType="CheckBox" fmlaLink="$D$19" lockText="1" noThreeD="1"/>
</file>

<file path=xl/ctrlProps/ctrlProp11.xml><?xml version="1.0" encoding="utf-8"?>
<formControlPr xmlns="http://schemas.microsoft.com/office/spreadsheetml/2009/9/main" objectType="CheckBox" fmlaLink="$D$20" lockText="1" noThreeD="1"/>
</file>

<file path=xl/ctrlProps/ctrlProp12.xml><?xml version="1.0" encoding="utf-8"?>
<formControlPr xmlns="http://schemas.microsoft.com/office/spreadsheetml/2009/9/main" objectType="CheckBox" fmlaLink="$D$21" lockText="1" noThreeD="1"/>
</file>

<file path=xl/ctrlProps/ctrlProp13.xml><?xml version="1.0" encoding="utf-8"?>
<formControlPr xmlns="http://schemas.microsoft.com/office/spreadsheetml/2009/9/main" objectType="CheckBox" fmlaLink="$D$22" lockText="1" noThreeD="1"/>
</file>

<file path=xl/ctrlProps/ctrlProp14.xml><?xml version="1.0" encoding="utf-8"?>
<formControlPr xmlns="http://schemas.microsoft.com/office/spreadsheetml/2009/9/main" objectType="CheckBox" fmlaLink="$D$23" lockText="1" noThreeD="1"/>
</file>

<file path=xl/ctrlProps/ctrlProp15.xml><?xml version="1.0" encoding="utf-8"?>
<formControlPr xmlns="http://schemas.microsoft.com/office/spreadsheetml/2009/9/main" objectType="CheckBox" fmlaLink="$D$24" lockText="1" noThreeD="1"/>
</file>

<file path=xl/ctrlProps/ctrlProp16.xml><?xml version="1.0" encoding="utf-8"?>
<formControlPr xmlns="http://schemas.microsoft.com/office/spreadsheetml/2009/9/main" objectType="CheckBox" fmlaLink="$D$25" lockText="1" noThreeD="1"/>
</file>

<file path=xl/ctrlProps/ctrlProp17.xml><?xml version="1.0" encoding="utf-8"?>
<formControlPr xmlns="http://schemas.microsoft.com/office/spreadsheetml/2009/9/main" objectType="CheckBox" fmlaLink="$D$26" lockText="1" noThreeD="1"/>
</file>

<file path=xl/ctrlProps/ctrlProp18.xml><?xml version="1.0" encoding="utf-8"?>
<formControlPr xmlns="http://schemas.microsoft.com/office/spreadsheetml/2009/9/main" objectType="CheckBox" fmlaLink="$D$27" lockText="1" noThreeD="1"/>
</file>

<file path=xl/ctrlProps/ctrlProp19.xml><?xml version="1.0" encoding="utf-8"?>
<formControlPr xmlns="http://schemas.microsoft.com/office/spreadsheetml/2009/9/main" objectType="CheckBox" fmlaLink="$D$28" lockText="1" noThreeD="1"/>
</file>

<file path=xl/ctrlProps/ctrlProp2.xml><?xml version="1.0" encoding="utf-8"?>
<formControlPr xmlns="http://schemas.microsoft.com/office/spreadsheetml/2009/9/main" objectType="CheckBox" fmlaLink="$D$12" lockText="1" noThreeD="1"/>
</file>

<file path=xl/ctrlProps/ctrlProp20.xml><?xml version="1.0" encoding="utf-8"?>
<formControlPr xmlns="http://schemas.microsoft.com/office/spreadsheetml/2009/9/main" objectType="CheckBox" fmlaLink="$E$12" lockText="1" noThreeD="1"/>
</file>

<file path=xl/ctrlProps/ctrlProp21.xml><?xml version="1.0" encoding="utf-8"?>
<formControlPr xmlns="http://schemas.microsoft.com/office/spreadsheetml/2009/9/main" objectType="CheckBox" fmlaLink="$E$13" lockText="1" noThreeD="1"/>
</file>

<file path=xl/ctrlProps/ctrlProp22.xml><?xml version="1.0" encoding="utf-8"?>
<formControlPr xmlns="http://schemas.microsoft.com/office/spreadsheetml/2009/9/main" objectType="CheckBox" fmlaLink="$E$14" lockText="1" noThreeD="1"/>
</file>

<file path=xl/ctrlProps/ctrlProp23.xml><?xml version="1.0" encoding="utf-8"?>
<formControlPr xmlns="http://schemas.microsoft.com/office/spreadsheetml/2009/9/main" objectType="CheckBox" fmlaLink="$E$15" lockText="1" noThreeD="1"/>
</file>

<file path=xl/ctrlProps/ctrlProp24.xml><?xml version="1.0" encoding="utf-8"?>
<formControlPr xmlns="http://schemas.microsoft.com/office/spreadsheetml/2009/9/main" objectType="CheckBox" fmlaLink="$E$16" lockText="1" noThreeD="1"/>
</file>

<file path=xl/ctrlProps/ctrlProp25.xml><?xml version="1.0" encoding="utf-8"?>
<formControlPr xmlns="http://schemas.microsoft.com/office/spreadsheetml/2009/9/main" objectType="CheckBox" fmlaLink="$E$17" lockText="1" noThreeD="1"/>
</file>

<file path=xl/ctrlProps/ctrlProp26.xml><?xml version="1.0" encoding="utf-8"?>
<formControlPr xmlns="http://schemas.microsoft.com/office/spreadsheetml/2009/9/main" objectType="CheckBox" fmlaLink="$E$18" lockText="1" noThreeD="1"/>
</file>

<file path=xl/ctrlProps/ctrlProp27.xml><?xml version="1.0" encoding="utf-8"?>
<formControlPr xmlns="http://schemas.microsoft.com/office/spreadsheetml/2009/9/main" objectType="CheckBox" fmlaLink="$E$19" lockText="1" noThreeD="1"/>
</file>

<file path=xl/ctrlProps/ctrlProp28.xml><?xml version="1.0" encoding="utf-8"?>
<formControlPr xmlns="http://schemas.microsoft.com/office/spreadsheetml/2009/9/main" objectType="CheckBox" fmlaLink="$E$20" lockText="1" noThreeD="1"/>
</file>

<file path=xl/ctrlProps/ctrlProp29.xml><?xml version="1.0" encoding="utf-8"?>
<formControlPr xmlns="http://schemas.microsoft.com/office/spreadsheetml/2009/9/main" objectType="CheckBox" fmlaLink="$E$21" lockText="1" noThreeD="1"/>
</file>

<file path=xl/ctrlProps/ctrlProp3.xml><?xml version="1.0" encoding="utf-8"?>
<formControlPr xmlns="http://schemas.microsoft.com/office/spreadsheetml/2009/9/main" objectType="CheckBox" fmlaLink="$D$13" lockText="1" noThreeD="1"/>
</file>

<file path=xl/ctrlProps/ctrlProp30.xml><?xml version="1.0" encoding="utf-8"?>
<formControlPr xmlns="http://schemas.microsoft.com/office/spreadsheetml/2009/9/main" objectType="CheckBox" fmlaLink="$E$22" lockText="1" noThreeD="1"/>
</file>

<file path=xl/ctrlProps/ctrlProp31.xml><?xml version="1.0" encoding="utf-8"?>
<formControlPr xmlns="http://schemas.microsoft.com/office/spreadsheetml/2009/9/main" objectType="CheckBox" fmlaLink="$E$23" lockText="1" noThreeD="1"/>
</file>

<file path=xl/ctrlProps/ctrlProp32.xml><?xml version="1.0" encoding="utf-8"?>
<formControlPr xmlns="http://schemas.microsoft.com/office/spreadsheetml/2009/9/main" objectType="CheckBox" fmlaLink="$E$24" lockText="1" noThreeD="1"/>
</file>

<file path=xl/ctrlProps/ctrlProp33.xml><?xml version="1.0" encoding="utf-8"?>
<formControlPr xmlns="http://schemas.microsoft.com/office/spreadsheetml/2009/9/main" objectType="CheckBox" fmlaLink="$E$25" lockText="1" noThreeD="1"/>
</file>

<file path=xl/ctrlProps/ctrlProp34.xml><?xml version="1.0" encoding="utf-8"?>
<formControlPr xmlns="http://schemas.microsoft.com/office/spreadsheetml/2009/9/main" objectType="CheckBox" fmlaLink="$E$26" lockText="1" noThreeD="1"/>
</file>

<file path=xl/ctrlProps/ctrlProp35.xml><?xml version="1.0" encoding="utf-8"?>
<formControlPr xmlns="http://schemas.microsoft.com/office/spreadsheetml/2009/9/main" objectType="CheckBox" fmlaLink="$E$27" lockText="1" noThreeD="1"/>
</file>

<file path=xl/ctrlProps/ctrlProp36.xml><?xml version="1.0" encoding="utf-8"?>
<formControlPr xmlns="http://schemas.microsoft.com/office/spreadsheetml/2009/9/main" objectType="CheckBox" fmlaLink="$E$28" lockText="1" noThreeD="1"/>
</file>

<file path=xl/ctrlProps/ctrlProp4.xml><?xml version="1.0" encoding="utf-8"?>
<formControlPr xmlns="http://schemas.microsoft.com/office/spreadsheetml/2009/9/main" objectType="CheckBox" fmlaLink="$D$14" lockText="1" noThreeD="1"/>
</file>

<file path=xl/ctrlProps/ctrlProp5.xml><?xml version="1.0" encoding="utf-8"?>
<formControlPr xmlns="http://schemas.microsoft.com/office/spreadsheetml/2009/9/main" objectType="CheckBox" fmlaLink="$D$15" lockText="1" noThreeD="1"/>
</file>

<file path=xl/ctrlProps/ctrlProp6.xml><?xml version="1.0" encoding="utf-8"?>
<formControlPr xmlns="http://schemas.microsoft.com/office/spreadsheetml/2009/9/main" objectType="CheckBox" fmlaLink="$E$11" lockText="1" noThreeD="1"/>
</file>

<file path=xl/ctrlProps/ctrlProp7.xml><?xml version="1.0" encoding="utf-8"?>
<formControlPr xmlns="http://schemas.microsoft.com/office/spreadsheetml/2009/9/main" objectType="CheckBox" fmlaLink="$D$16" lockText="1" noThreeD="1"/>
</file>

<file path=xl/ctrlProps/ctrlProp8.xml><?xml version="1.0" encoding="utf-8"?>
<formControlPr xmlns="http://schemas.microsoft.com/office/spreadsheetml/2009/9/main" objectType="CheckBox" fmlaLink="$D$17" lockText="1" noThreeD="1"/>
</file>

<file path=xl/ctrlProps/ctrlProp9.xml><?xml version="1.0" encoding="utf-8"?>
<formControlPr xmlns="http://schemas.microsoft.com/office/spreadsheetml/2009/9/main" objectType="CheckBox" fmlaLink="$D$18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10</xdr:row>
          <xdr:rowOff>0</xdr:rowOff>
        </xdr:from>
        <xdr:to>
          <xdr:col>3</xdr:col>
          <xdr:colOff>381000</xdr:colOff>
          <xdr:row>11</xdr:row>
          <xdr:rowOff>0</xdr:rowOff>
        </xdr:to>
        <xdr:sp macro="" textlink="">
          <xdr:nvSpPr>
            <xdr:cNvPr id="2184" name="Check Box 136" hidden="1">
              <a:extLst>
                <a:ext uri="{63B3BB69-23CF-44E3-9099-C40C66FF867C}">
                  <a14:compatExt spid="_x0000_s2184"/>
                </a:ext>
                <a:ext uri="{FF2B5EF4-FFF2-40B4-BE49-F238E27FC236}">
                  <a16:creationId xmlns:a16="http://schemas.microsoft.com/office/drawing/2014/main" id="{00000000-0008-0000-0000-00008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11</xdr:row>
          <xdr:rowOff>0</xdr:rowOff>
        </xdr:from>
        <xdr:to>
          <xdr:col>3</xdr:col>
          <xdr:colOff>381000</xdr:colOff>
          <xdr:row>12</xdr:row>
          <xdr:rowOff>0</xdr:rowOff>
        </xdr:to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00000000-0008-0000-0000-00008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12</xdr:row>
          <xdr:rowOff>0</xdr:rowOff>
        </xdr:from>
        <xdr:to>
          <xdr:col>3</xdr:col>
          <xdr:colOff>381000</xdr:colOff>
          <xdr:row>13</xdr:row>
          <xdr:rowOff>0</xdr:rowOff>
        </xdr:to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  <a:ext uri="{FF2B5EF4-FFF2-40B4-BE49-F238E27FC236}">
                  <a16:creationId xmlns:a16="http://schemas.microsoft.com/office/drawing/2014/main" id="{00000000-0008-0000-0000-00008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13</xdr:row>
          <xdr:rowOff>0</xdr:rowOff>
        </xdr:from>
        <xdr:to>
          <xdr:col>3</xdr:col>
          <xdr:colOff>381000</xdr:colOff>
          <xdr:row>14</xdr:row>
          <xdr:rowOff>0</xdr:rowOff>
        </xdr:to>
        <xdr:sp macro="" textlink="">
          <xdr:nvSpPr>
            <xdr:cNvPr id="2188" name="Check Box 140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id="{00000000-0008-0000-0000-00008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14</xdr:row>
          <xdr:rowOff>0</xdr:rowOff>
        </xdr:from>
        <xdr:to>
          <xdr:col>3</xdr:col>
          <xdr:colOff>381000</xdr:colOff>
          <xdr:row>15</xdr:row>
          <xdr:rowOff>0</xdr:rowOff>
        </xdr:to>
        <xdr:sp macro="" textlink="">
          <xdr:nvSpPr>
            <xdr:cNvPr id="2189" name="Check Box 141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00000000-0008-0000-0000-00008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10</xdr:row>
          <xdr:rowOff>0</xdr:rowOff>
        </xdr:from>
        <xdr:to>
          <xdr:col>4</xdr:col>
          <xdr:colOff>361950</xdr:colOff>
          <xdr:row>11</xdr:row>
          <xdr:rowOff>0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00000000-0008-0000-0000-00009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15</xdr:row>
          <xdr:rowOff>0</xdr:rowOff>
        </xdr:from>
        <xdr:to>
          <xdr:col>3</xdr:col>
          <xdr:colOff>381000</xdr:colOff>
          <xdr:row>16</xdr:row>
          <xdr:rowOff>0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00000000-0008-0000-0000-0000A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16</xdr:row>
          <xdr:rowOff>0</xdr:rowOff>
        </xdr:from>
        <xdr:to>
          <xdr:col>3</xdr:col>
          <xdr:colOff>381000</xdr:colOff>
          <xdr:row>17</xdr:row>
          <xdr:rowOff>0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00000000-0008-0000-0000-0000A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17</xdr:row>
          <xdr:rowOff>0</xdr:rowOff>
        </xdr:from>
        <xdr:to>
          <xdr:col>3</xdr:col>
          <xdr:colOff>381000</xdr:colOff>
          <xdr:row>18</xdr:row>
          <xdr:rowOff>0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:a16="http://schemas.microsoft.com/office/drawing/2014/main" id="{00000000-0008-0000-0000-0000A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18</xdr:row>
          <xdr:rowOff>0</xdr:rowOff>
        </xdr:from>
        <xdr:to>
          <xdr:col>3</xdr:col>
          <xdr:colOff>381000</xdr:colOff>
          <xdr:row>19</xdr:row>
          <xdr:rowOff>0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  <a:ext uri="{FF2B5EF4-FFF2-40B4-BE49-F238E27FC236}">
                  <a16:creationId xmlns:a16="http://schemas.microsoft.com/office/drawing/2014/main" id="{00000000-0008-0000-0000-0000A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19</xdr:row>
          <xdr:rowOff>0</xdr:rowOff>
        </xdr:from>
        <xdr:to>
          <xdr:col>3</xdr:col>
          <xdr:colOff>381000</xdr:colOff>
          <xdr:row>20</xdr:row>
          <xdr:rowOff>0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  <a:ext uri="{FF2B5EF4-FFF2-40B4-BE49-F238E27FC236}">
                  <a16:creationId xmlns:a16="http://schemas.microsoft.com/office/drawing/2014/main" id="{00000000-0008-0000-0000-0000A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20</xdr:row>
          <xdr:rowOff>0</xdr:rowOff>
        </xdr:from>
        <xdr:to>
          <xdr:col>3</xdr:col>
          <xdr:colOff>381000</xdr:colOff>
          <xdr:row>21</xdr:row>
          <xdr:rowOff>0</xdr:rowOff>
        </xdr:to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  <a:ext uri="{FF2B5EF4-FFF2-40B4-BE49-F238E27FC236}">
                  <a16:creationId xmlns:a16="http://schemas.microsoft.com/office/drawing/2014/main" id="{00000000-0008-0000-0000-0000A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21</xdr:row>
          <xdr:rowOff>0</xdr:rowOff>
        </xdr:from>
        <xdr:to>
          <xdr:col>3</xdr:col>
          <xdr:colOff>381000</xdr:colOff>
          <xdr:row>22</xdr:row>
          <xdr:rowOff>0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  <a:ext uri="{FF2B5EF4-FFF2-40B4-BE49-F238E27FC236}">
                  <a16:creationId xmlns:a16="http://schemas.microsoft.com/office/drawing/2014/main" id="{00000000-0008-0000-0000-0000A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22</xdr:row>
          <xdr:rowOff>0</xdr:rowOff>
        </xdr:from>
        <xdr:to>
          <xdr:col>3</xdr:col>
          <xdr:colOff>381000</xdr:colOff>
          <xdr:row>23</xdr:row>
          <xdr:rowOff>0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  <a:ext uri="{FF2B5EF4-FFF2-40B4-BE49-F238E27FC236}">
                  <a16:creationId xmlns:a16="http://schemas.microsoft.com/office/drawing/2014/main" id="{00000000-0008-0000-0000-0000A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23</xdr:row>
          <xdr:rowOff>0</xdr:rowOff>
        </xdr:from>
        <xdr:to>
          <xdr:col>3</xdr:col>
          <xdr:colOff>381000</xdr:colOff>
          <xdr:row>24</xdr:row>
          <xdr:rowOff>0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  <a:ext uri="{FF2B5EF4-FFF2-40B4-BE49-F238E27FC236}">
                  <a16:creationId xmlns:a16="http://schemas.microsoft.com/office/drawing/2014/main" id="{00000000-0008-0000-0000-0000A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24</xdr:row>
          <xdr:rowOff>0</xdr:rowOff>
        </xdr:from>
        <xdr:to>
          <xdr:col>3</xdr:col>
          <xdr:colOff>381000</xdr:colOff>
          <xdr:row>25</xdr:row>
          <xdr:rowOff>0</xdr:rowOff>
        </xdr:to>
        <xdr:sp macro="" textlink="">
          <xdr:nvSpPr>
            <xdr:cNvPr id="2221" name="Check Box 173" hidden="1">
              <a:extLst>
                <a:ext uri="{63B3BB69-23CF-44E3-9099-C40C66FF867C}">
                  <a14:compatExt spid="_x0000_s2221"/>
                </a:ext>
                <a:ext uri="{FF2B5EF4-FFF2-40B4-BE49-F238E27FC236}">
                  <a16:creationId xmlns:a16="http://schemas.microsoft.com/office/drawing/2014/main" id="{00000000-0008-0000-0000-0000A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25</xdr:row>
          <xdr:rowOff>0</xdr:rowOff>
        </xdr:from>
        <xdr:to>
          <xdr:col>3</xdr:col>
          <xdr:colOff>381000</xdr:colOff>
          <xdr:row>26</xdr:row>
          <xdr:rowOff>0</xdr:rowOff>
        </xdr:to>
        <xdr:sp macro="" textlink="">
          <xdr:nvSpPr>
            <xdr:cNvPr id="2222" name="Check Box 174" hidden="1">
              <a:extLst>
                <a:ext uri="{63B3BB69-23CF-44E3-9099-C40C66FF867C}">
                  <a14:compatExt spid="_x0000_s2222"/>
                </a:ext>
                <a:ext uri="{FF2B5EF4-FFF2-40B4-BE49-F238E27FC236}">
                  <a16:creationId xmlns:a16="http://schemas.microsoft.com/office/drawing/2014/main" id="{00000000-0008-0000-0000-0000A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26</xdr:row>
          <xdr:rowOff>0</xdr:rowOff>
        </xdr:from>
        <xdr:to>
          <xdr:col>3</xdr:col>
          <xdr:colOff>381000</xdr:colOff>
          <xdr:row>27</xdr:row>
          <xdr:rowOff>0</xdr:rowOff>
        </xdr:to>
        <xdr:sp macro="" textlink="">
          <xdr:nvSpPr>
            <xdr:cNvPr id="2223" name="Check Box 175" hidden="1">
              <a:extLst>
                <a:ext uri="{63B3BB69-23CF-44E3-9099-C40C66FF867C}">
                  <a14:compatExt spid="_x0000_s2223"/>
                </a:ext>
                <a:ext uri="{FF2B5EF4-FFF2-40B4-BE49-F238E27FC236}">
                  <a16:creationId xmlns:a16="http://schemas.microsoft.com/office/drawing/2014/main" id="{00000000-0008-0000-0000-0000A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27</xdr:row>
          <xdr:rowOff>0</xdr:rowOff>
        </xdr:from>
        <xdr:to>
          <xdr:col>3</xdr:col>
          <xdr:colOff>381000</xdr:colOff>
          <xdr:row>28</xdr:row>
          <xdr:rowOff>0</xdr:rowOff>
        </xdr:to>
        <xdr:sp macro="" textlink="">
          <xdr:nvSpPr>
            <xdr:cNvPr id="2224" name="Check Box 176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:a16="http://schemas.microsoft.com/office/drawing/2014/main" id="{00000000-0008-0000-0000-0000B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11</xdr:row>
          <xdr:rowOff>0</xdr:rowOff>
        </xdr:from>
        <xdr:to>
          <xdr:col>4</xdr:col>
          <xdr:colOff>361950</xdr:colOff>
          <xdr:row>12</xdr:row>
          <xdr:rowOff>0</xdr:rowOff>
        </xdr:to>
        <xdr:sp macro="" textlink="">
          <xdr:nvSpPr>
            <xdr:cNvPr id="2226" name="Check Box 178" hidden="1">
              <a:extLst>
                <a:ext uri="{63B3BB69-23CF-44E3-9099-C40C66FF867C}">
                  <a14:compatExt spid="_x0000_s2226"/>
                </a:ext>
                <a:ext uri="{FF2B5EF4-FFF2-40B4-BE49-F238E27FC236}">
                  <a16:creationId xmlns:a16="http://schemas.microsoft.com/office/drawing/2014/main" id="{00000000-0008-0000-0000-0000B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12</xdr:row>
          <xdr:rowOff>0</xdr:rowOff>
        </xdr:from>
        <xdr:to>
          <xdr:col>4</xdr:col>
          <xdr:colOff>361950</xdr:colOff>
          <xdr:row>13</xdr:row>
          <xdr:rowOff>0</xdr:rowOff>
        </xdr:to>
        <xdr:sp macro="" textlink="">
          <xdr:nvSpPr>
            <xdr:cNvPr id="2227" name="Check Box 179" hidden="1">
              <a:extLst>
                <a:ext uri="{63B3BB69-23CF-44E3-9099-C40C66FF867C}">
                  <a14:compatExt spid="_x0000_s2227"/>
                </a:ext>
                <a:ext uri="{FF2B5EF4-FFF2-40B4-BE49-F238E27FC236}">
                  <a16:creationId xmlns:a16="http://schemas.microsoft.com/office/drawing/2014/main" id="{00000000-0008-0000-0000-0000B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13</xdr:row>
          <xdr:rowOff>0</xdr:rowOff>
        </xdr:from>
        <xdr:to>
          <xdr:col>4</xdr:col>
          <xdr:colOff>361950</xdr:colOff>
          <xdr:row>14</xdr:row>
          <xdr:rowOff>0</xdr:rowOff>
        </xdr:to>
        <xdr:sp macro="" textlink="">
          <xdr:nvSpPr>
            <xdr:cNvPr id="2228" name="Check Box 180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:a16="http://schemas.microsoft.com/office/drawing/2014/main" id="{00000000-0008-0000-0000-0000B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14</xdr:row>
          <xdr:rowOff>0</xdr:rowOff>
        </xdr:from>
        <xdr:to>
          <xdr:col>4</xdr:col>
          <xdr:colOff>361950</xdr:colOff>
          <xdr:row>15</xdr:row>
          <xdr:rowOff>0</xdr:rowOff>
        </xdr:to>
        <xdr:sp macro="" textlink="">
          <xdr:nvSpPr>
            <xdr:cNvPr id="2229" name="Check Box 181" hidden="1">
              <a:extLst>
                <a:ext uri="{63B3BB69-23CF-44E3-9099-C40C66FF867C}">
                  <a14:compatExt spid="_x0000_s2229"/>
                </a:ext>
                <a:ext uri="{FF2B5EF4-FFF2-40B4-BE49-F238E27FC236}">
                  <a16:creationId xmlns:a16="http://schemas.microsoft.com/office/drawing/2014/main" id="{00000000-0008-0000-0000-0000B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15</xdr:row>
          <xdr:rowOff>0</xdr:rowOff>
        </xdr:from>
        <xdr:to>
          <xdr:col>4</xdr:col>
          <xdr:colOff>361950</xdr:colOff>
          <xdr:row>16</xdr:row>
          <xdr:rowOff>0</xdr:rowOff>
        </xdr:to>
        <xdr:sp macro="" textlink="">
          <xdr:nvSpPr>
            <xdr:cNvPr id="2230" name="Check Box 182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id="{00000000-0008-0000-0000-0000B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16</xdr:row>
          <xdr:rowOff>0</xdr:rowOff>
        </xdr:from>
        <xdr:to>
          <xdr:col>4</xdr:col>
          <xdr:colOff>361950</xdr:colOff>
          <xdr:row>17</xdr:row>
          <xdr:rowOff>0</xdr:rowOff>
        </xdr:to>
        <xdr:sp macro="" textlink="">
          <xdr:nvSpPr>
            <xdr:cNvPr id="2231" name="Check Box 183" hidden="1">
              <a:extLst>
                <a:ext uri="{63B3BB69-23CF-44E3-9099-C40C66FF867C}">
                  <a14:compatExt spid="_x0000_s2231"/>
                </a:ext>
                <a:ext uri="{FF2B5EF4-FFF2-40B4-BE49-F238E27FC236}">
                  <a16:creationId xmlns:a16="http://schemas.microsoft.com/office/drawing/2014/main" id="{00000000-0008-0000-0000-0000B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17</xdr:row>
          <xdr:rowOff>0</xdr:rowOff>
        </xdr:from>
        <xdr:to>
          <xdr:col>4</xdr:col>
          <xdr:colOff>361950</xdr:colOff>
          <xdr:row>18</xdr:row>
          <xdr:rowOff>0</xdr:rowOff>
        </xdr:to>
        <xdr:sp macro="" textlink="">
          <xdr:nvSpPr>
            <xdr:cNvPr id="2232" name="Check Box 184" hidden="1">
              <a:extLst>
                <a:ext uri="{63B3BB69-23CF-44E3-9099-C40C66FF867C}">
                  <a14:compatExt spid="_x0000_s2232"/>
                </a:ext>
                <a:ext uri="{FF2B5EF4-FFF2-40B4-BE49-F238E27FC236}">
                  <a16:creationId xmlns:a16="http://schemas.microsoft.com/office/drawing/2014/main" id="{00000000-0008-0000-0000-0000B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18</xdr:row>
          <xdr:rowOff>0</xdr:rowOff>
        </xdr:from>
        <xdr:to>
          <xdr:col>4</xdr:col>
          <xdr:colOff>361950</xdr:colOff>
          <xdr:row>19</xdr:row>
          <xdr:rowOff>0</xdr:rowOff>
        </xdr:to>
        <xdr:sp macro="" textlink="">
          <xdr:nvSpPr>
            <xdr:cNvPr id="2233" name="Check Box 185" hidden="1">
              <a:extLst>
                <a:ext uri="{63B3BB69-23CF-44E3-9099-C40C66FF867C}">
                  <a14:compatExt spid="_x0000_s2233"/>
                </a:ext>
                <a:ext uri="{FF2B5EF4-FFF2-40B4-BE49-F238E27FC236}">
                  <a16:creationId xmlns:a16="http://schemas.microsoft.com/office/drawing/2014/main" id="{00000000-0008-0000-0000-0000B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19</xdr:row>
          <xdr:rowOff>0</xdr:rowOff>
        </xdr:from>
        <xdr:to>
          <xdr:col>4</xdr:col>
          <xdr:colOff>361950</xdr:colOff>
          <xdr:row>20</xdr:row>
          <xdr:rowOff>0</xdr:rowOff>
        </xdr:to>
        <xdr:sp macro="" textlink="">
          <xdr:nvSpPr>
            <xdr:cNvPr id="2234" name="Check Box 186" hidden="1">
              <a:extLst>
                <a:ext uri="{63B3BB69-23CF-44E3-9099-C40C66FF867C}">
                  <a14:compatExt spid="_x0000_s2234"/>
                </a:ext>
                <a:ext uri="{FF2B5EF4-FFF2-40B4-BE49-F238E27FC236}">
                  <a16:creationId xmlns:a16="http://schemas.microsoft.com/office/drawing/2014/main" id="{00000000-0008-0000-0000-0000B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20</xdr:row>
          <xdr:rowOff>0</xdr:rowOff>
        </xdr:from>
        <xdr:to>
          <xdr:col>4</xdr:col>
          <xdr:colOff>361950</xdr:colOff>
          <xdr:row>21</xdr:row>
          <xdr:rowOff>0</xdr:rowOff>
        </xdr:to>
        <xdr:sp macro="" textlink="">
          <xdr:nvSpPr>
            <xdr:cNvPr id="2235" name="Check Box 187" hidden="1">
              <a:extLst>
                <a:ext uri="{63B3BB69-23CF-44E3-9099-C40C66FF867C}">
                  <a14:compatExt spid="_x0000_s2235"/>
                </a:ext>
                <a:ext uri="{FF2B5EF4-FFF2-40B4-BE49-F238E27FC236}">
                  <a16:creationId xmlns:a16="http://schemas.microsoft.com/office/drawing/2014/main" id="{00000000-0008-0000-0000-0000B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21</xdr:row>
          <xdr:rowOff>0</xdr:rowOff>
        </xdr:from>
        <xdr:to>
          <xdr:col>4</xdr:col>
          <xdr:colOff>361950</xdr:colOff>
          <xdr:row>22</xdr:row>
          <xdr:rowOff>0</xdr:rowOff>
        </xdr:to>
        <xdr:sp macro="" textlink="">
          <xdr:nvSpPr>
            <xdr:cNvPr id="2236" name="Check Box 188" hidden="1">
              <a:extLst>
                <a:ext uri="{63B3BB69-23CF-44E3-9099-C40C66FF867C}">
                  <a14:compatExt spid="_x0000_s2236"/>
                </a:ext>
                <a:ext uri="{FF2B5EF4-FFF2-40B4-BE49-F238E27FC236}">
                  <a16:creationId xmlns:a16="http://schemas.microsoft.com/office/drawing/2014/main" id="{00000000-0008-0000-0000-0000B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22</xdr:row>
          <xdr:rowOff>0</xdr:rowOff>
        </xdr:from>
        <xdr:to>
          <xdr:col>4</xdr:col>
          <xdr:colOff>361950</xdr:colOff>
          <xdr:row>23</xdr:row>
          <xdr:rowOff>0</xdr:rowOff>
        </xdr:to>
        <xdr:sp macro="" textlink="">
          <xdr:nvSpPr>
            <xdr:cNvPr id="2237" name="Check Box 189" hidden="1">
              <a:extLst>
                <a:ext uri="{63B3BB69-23CF-44E3-9099-C40C66FF867C}">
                  <a14:compatExt spid="_x0000_s2237"/>
                </a:ext>
                <a:ext uri="{FF2B5EF4-FFF2-40B4-BE49-F238E27FC236}">
                  <a16:creationId xmlns:a16="http://schemas.microsoft.com/office/drawing/2014/main" id="{00000000-0008-0000-0000-0000B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23</xdr:row>
          <xdr:rowOff>0</xdr:rowOff>
        </xdr:from>
        <xdr:to>
          <xdr:col>4</xdr:col>
          <xdr:colOff>361950</xdr:colOff>
          <xdr:row>24</xdr:row>
          <xdr:rowOff>0</xdr:rowOff>
        </xdr:to>
        <xdr:sp macro="" textlink="">
          <xdr:nvSpPr>
            <xdr:cNvPr id="2238" name="Check Box 190" hidden="1">
              <a:extLst>
                <a:ext uri="{63B3BB69-23CF-44E3-9099-C40C66FF867C}">
                  <a14:compatExt spid="_x0000_s2238"/>
                </a:ext>
                <a:ext uri="{FF2B5EF4-FFF2-40B4-BE49-F238E27FC236}">
                  <a16:creationId xmlns:a16="http://schemas.microsoft.com/office/drawing/2014/main" id="{00000000-0008-0000-0000-0000B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24</xdr:row>
          <xdr:rowOff>0</xdr:rowOff>
        </xdr:from>
        <xdr:to>
          <xdr:col>4</xdr:col>
          <xdr:colOff>361950</xdr:colOff>
          <xdr:row>25</xdr:row>
          <xdr:rowOff>0</xdr:rowOff>
        </xdr:to>
        <xdr:sp macro="" textlink="">
          <xdr:nvSpPr>
            <xdr:cNvPr id="2239" name="Check Box 191" hidden="1">
              <a:extLst>
                <a:ext uri="{63B3BB69-23CF-44E3-9099-C40C66FF867C}">
                  <a14:compatExt spid="_x0000_s2239"/>
                </a:ext>
                <a:ext uri="{FF2B5EF4-FFF2-40B4-BE49-F238E27FC236}">
                  <a16:creationId xmlns:a16="http://schemas.microsoft.com/office/drawing/2014/main" id="{00000000-0008-0000-0000-0000B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25</xdr:row>
          <xdr:rowOff>0</xdr:rowOff>
        </xdr:from>
        <xdr:to>
          <xdr:col>4</xdr:col>
          <xdr:colOff>361950</xdr:colOff>
          <xdr:row>26</xdr:row>
          <xdr:rowOff>0</xdr:rowOff>
        </xdr:to>
        <xdr:sp macro="" textlink="">
          <xdr:nvSpPr>
            <xdr:cNvPr id="2240" name="Check Box 192" hidden="1">
              <a:extLst>
                <a:ext uri="{63B3BB69-23CF-44E3-9099-C40C66FF867C}">
                  <a14:compatExt spid="_x0000_s2240"/>
                </a:ext>
                <a:ext uri="{FF2B5EF4-FFF2-40B4-BE49-F238E27FC236}">
                  <a16:creationId xmlns:a16="http://schemas.microsoft.com/office/drawing/2014/main" id="{00000000-0008-0000-0000-0000C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26</xdr:row>
          <xdr:rowOff>0</xdr:rowOff>
        </xdr:from>
        <xdr:to>
          <xdr:col>4</xdr:col>
          <xdr:colOff>361950</xdr:colOff>
          <xdr:row>27</xdr:row>
          <xdr:rowOff>0</xdr:rowOff>
        </xdr:to>
        <xdr:sp macro="" textlink="">
          <xdr:nvSpPr>
            <xdr:cNvPr id="2241" name="Check Box 193" hidden="1">
              <a:extLst>
                <a:ext uri="{63B3BB69-23CF-44E3-9099-C40C66FF867C}">
                  <a14:compatExt spid="_x0000_s2241"/>
                </a:ext>
                <a:ext uri="{FF2B5EF4-FFF2-40B4-BE49-F238E27FC236}">
                  <a16:creationId xmlns:a16="http://schemas.microsoft.com/office/drawing/2014/main" id="{00000000-0008-0000-0000-0000C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27</xdr:row>
          <xdr:rowOff>0</xdr:rowOff>
        </xdr:from>
        <xdr:to>
          <xdr:col>4</xdr:col>
          <xdr:colOff>361950</xdr:colOff>
          <xdr:row>28</xdr:row>
          <xdr:rowOff>0</xdr:rowOff>
        </xdr:to>
        <xdr:sp macro="" textlink="">
          <xdr:nvSpPr>
            <xdr:cNvPr id="2242" name="Check Box 194" hidden="1">
              <a:extLst>
                <a:ext uri="{63B3BB69-23CF-44E3-9099-C40C66FF867C}">
                  <a14:compatExt spid="_x0000_s2242"/>
                </a:ext>
                <a:ext uri="{FF2B5EF4-FFF2-40B4-BE49-F238E27FC236}">
                  <a16:creationId xmlns:a16="http://schemas.microsoft.com/office/drawing/2014/main" id="{00000000-0008-0000-0000-0000C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4-UGA-soybean-OVT-appli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ication"/>
      <sheetName val="Sheet1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9" Type="http://schemas.openxmlformats.org/officeDocument/2006/relationships/ctrlProp" Target="../ctrlProps/ctrlProp34.xml"/><Relationship Id="rId21" Type="http://schemas.openxmlformats.org/officeDocument/2006/relationships/ctrlProp" Target="../ctrlProps/ctrlProp16.xml"/><Relationship Id="rId34" Type="http://schemas.openxmlformats.org/officeDocument/2006/relationships/ctrlProp" Target="../ctrlProps/ctrlProp29.xml"/><Relationship Id="rId7" Type="http://schemas.openxmlformats.org/officeDocument/2006/relationships/ctrlProp" Target="../ctrlProps/ctrlProp2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29" Type="http://schemas.openxmlformats.org/officeDocument/2006/relationships/ctrlProp" Target="../ctrlProps/ctrlProp24.xml"/><Relationship Id="rId41" Type="http://schemas.openxmlformats.org/officeDocument/2006/relationships/ctrlProp" Target="../ctrlProps/ctrlProp36.xml"/><Relationship Id="rId1" Type="http://schemas.openxmlformats.org/officeDocument/2006/relationships/hyperlink" Target="mailto:daniel.mailhot@uga.edu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32" Type="http://schemas.openxmlformats.org/officeDocument/2006/relationships/ctrlProp" Target="../ctrlProps/ctrlProp27.xml"/><Relationship Id="rId37" Type="http://schemas.openxmlformats.org/officeDocument/2006/relationships/ctrlProp" Target="../ctrlProps/ctrlProp32.xml"/><Relationship Id="rId40" Type="http://schemas.openxmlformats.org/officeDocument/2006/relationships/ctrlProp" Target="../ctrlProps/ctrlProp35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36" Type="http://schemas.openxmlformats.org/officeDocument/2006/relationships/ctrlProp" Target="../ctrlProps/ctrlProp31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31" Type="http://schemas.openxmlformats.org/officeDocument/2006/relationships/ctrlProp" Target="../ctrlProps/ctrlProp2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Relationship Id="rId35" Type="http://schemas.openxmlformats.org/officeDocument/2006/relationships/ctrlProp" Target="../ctrlProps/ctrlProp30.xml"/><Relationship Id="rId8" Type="http://schemas.openxmlformats.org/officeDocument/2006/relationships/ctrlProp" Target="../ctrlProps/ctrlProp3.xml"/><Relationship Id="rId3" Type="http://schemas.openxmlformats.org/officeDocument/2006/relationships/drawing" Target="../drawings/drawing1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33" Type="http://schemas.openxmlformats.org/officeDocument/2006/relationships/ctrlProp" Target="../ctrlProps/ctrlProp28.xml"/><Relationship Id="rId38" Type="http://schemas.openxmlformats.org/officeDocument/2006/relationships/ctrlProp" Target="../ctrlProps/ctrlProp3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view="pageLayout" zoomScale="90" zoomScaleNormal="100" zoomScalePageLayoutView="90" workbookViewId="0">
      <selection activeCell="B9" sqref="B9"/>
    </sheetView>
  </sheetViews>
  <sheetFormatPr defaultColWidth="8.85546875" defaultRowHeight="15" x14ac:dyDescent="0.25"/>
  <cols>
    <col min="1" max="1" width="3.28515625" customWidth="1"/>
    <col min="2" max="2" width="31.7109375" customWidth="1"/>
    <col min="3" max="3" width="53.42578125" customWidth="1"/>
    <col min="4" max="5" width="7.28515625" customWidth="1"/>
    <col min="6" max="7" width="15.140625" customWidth="1"/>
    <col min="8" max="8" width="3.28515625" customWidth="1"/>
    <col min="9" max="9" width="33.42578125" customWidth="1"/>
    <col min="10" max="10" width="60.85546875" customWidth="1"/>
    <col min="11" max="11" width="1.42578125" style="17" customWidth="1"/>
    <col min="12" max="12" width="16" customWidth="1"/>
    <col min="13" max="13" width="1.42578125" style="17" customWidth="1"/>
    <col min="14" max="14" width="16" customWidth="1"/>
  </cols>
  <sheetData>
    <row r="1" spans="1:14" ht="16.5" customHeight="1" x14ac:dyDescent="0.35">
      <c r="A1" s="10"/>
      <c r="F1" s="64" t="s">
        <v>6</v>
      </c>
      <c r="G1" s="64"/>
      <c r="H1" s="5"/>
      <c r="I1" s="5" t="s">
        <v>14</v>
      </c>
      <c r="J1" s="5"/>
      <c r="K1" s="59" t="s">
        <v>22</v>
      </c>
      <c r="L1" s="59"/>
      <c r="M1" s="59"/>
      <c r="N1" s="59"/>
    </row>
    <row r="2" spans="1:14" ht="18.75" customHeight="1" x14ac:dyDescent="0.3">
      <c r="A2" s="10"/>
      <c r="B2" s="53" t="s">
        <v>16</v>
      </c>
      <c r="C2" s="24"/>
      <c r="D2" s="43"/>
      <c r="E2" s="43"/>
      <c r="F2" s="65">
        <v>45366</v>
      </c>
      <c r="G2" s="65"/>
      <c r="K2" s="59"/>
      <c r="L2" s="59"/>
      <c r="M2" s="59"/>
      <c r="N2" s="59"/>
    </row>
    <row r="3" spans="1:14" ht="18.75" customHeight="1" x14ac:dyDescent="0.35">
      <c r="A3" s="10"/>
      <c r="B3" s="53" t="s">
        <v>17</v>
      </c>
      <c r="C3" s="24"/>
      <c r="D3" s="43"/>
      <c r="E3" s="43"/>
      <c r="F3" s="31"/>
      <c r="G3" s="31"/>
      <c r="I3" s="55" t="s">
        <v>23</v>
      </c>
      <c r="J3" s="56" t="s">
        <v>24</v>
      </c>
      <c r="K3" s="59"/>
      <c r="L3" s="59"/>
      <c r="M3" s="59"/>
      <c r="N3" s="59"/>
    </row>
    <row r="4" spans="1:14" ht="15" customHeight="1" x14ac:dyDescent="0.35">
      <c r="A4" s="10"/>
      <c r="B4" s="53" t="s">
        <v>18</v>
      </c>
      <c r="C4" s="24"/>
      <c r="D4" s="17"/>
      <c r="E4" s="17"/>
      <c r="F4" s="64" t="s">
        <v>7</v>
      </c>
      <c r="G4" s="64"/>
      <c r="I4" t="s">
        <v>25</v>
      </c>
      <c r="J4" s="57" t="s">
        <v>25</v>
      </c>
      <c r="K4" s="38"/>
      <c r="L4" s="39"/>
      <c r="M4" s="39"/>
      <c r="N4" s="39"/>
    </row>
    <row r="5" spans="1:14" ht="15" customHeight="1" x14ac:dyDescent="0.3">
      <c r="A5" s="10"/>
      <c r="B5" s="54" t="s">
        <v>19</v>
      </c>
      <c r="C5" s="24"/>
      <c r="D5" s="43"/>
      <c r="E5" s="43"/>
      <c r="F5" s="65">
        <v>45401</v>
      </c>
      <c r="G5" s="65"/>
      <c r="I5" t="s">
        <v>26</v>
      </c>
      <c r="J5" s="57" t="s">
        <v>27</v>
      </c>
      <c r="K5" s="60"/>
      <c r="L5" s="60"/>
      <c r="M5" s="60"/>
      <c r="N5" s="60"/>
    </row>
    <row r="6" spans="1:14" ht="15" customHeight="1" x14ac:dyDescent="0.25">
      <c r="A6" s="10"/>
      <c r="B6" s="53" t="s">
        <v>20</v>
      </c>
      <c r="C6" s="24"/>
      <c r="D6" s="43"/>
      <c r="E6" s="43"/>
      <c r="F6" s="14"/>
      <c r="G6" s="14"/>
      <c r="I6" t="s">
        <v>28</v>
      </c>
      <c r="J6" s="57" t="s">
        <v>4</v>
      </c>
      <c r="K6" s="60"/>
      <c r="L6" s="60"/>
      <c r="M6" s="60"/>
      <c r="N6" s="60"/>
    </row>
    <row r="7" spans="1:14" ht="13.7" customHeight="1" x14ac:dyDescent="0.25">
      <c r="A7" s="10"/>
      <c r="B7" s="25"/>
      <c r="C7" s="34"/>
      <c r="D7" s="17"/>
      <c r="E7" s="34"/>
      <c r="F7" s="51"/>
      <c r="G7" s="14"/>
      <c r="H7" s="10"/>
      <c r="I7" t="s">
        <v>29</v>
      </c>
      <c r="J7" s="57" t="s">
        <v>30</v>
      </c>
      <c r="K7" s="60"/>
      <c r="L7" s="60"/>
      <c r="M7" s="60"/>
      <c r="N7" s="60"/>
    </row>
    <row r="8" spans="1:14" ht="15" customHeight="1" x14ac:dyDescent="0.25">
      <c r="C8" s="17"/>
      <c r="D8" s="62"/>
      <c r="E8" s="63"/>
      <c r="L8" s="17"/>
      <c r="N8" s="17"/>
    </row>
    <row r="9" spans="1:14" s="1" customFormat="1" ht="21" x14ac:dyDescent="0.35">
      <c r="D9" s="30" t="s">
        <v>11</v>
      </c>
      <c r="E9" s="30" t="s">
        <v>12</v>
      </c>
      <c r="I9" s="37" t="s">
        <v>8</v>
      </c>
      <c r="J9" s="42"/>
      <c r="K9" s="40"/>
      <c r="L9" s="61"/>
      <c r="M9" s="61"/>
      <c r="N9" s="61"/>
    </row>
    <row r="10" spans="1:14" ht="45" x14ac:dyDescent="0.25">
      <c r="A10" s="11"/>
      <c r="B10" s="46" t="s">
        <v>0</v>
      </c>
      <c r="C10" s="23" t="s">
        <v>5</v>
      </c>
      <c r="D10" s="33" t="s">
        <v>31</v>
      </c>
      <c r="E10" s="33" t="s">
        <v>15</v>
      </c>
      <c r="F10" s="32" t="s">
        <v>2</v>
      </c>
      <c r="G10" s="32" t="s">
        <v>9</v>
      </c>
      <c r="H10" s="4"/>
      <c r="I10" s="18" t="s">
        <v>10</v>
      </c>
      <c r="J10" s="15" t="s">
        <v>3</v>
      </c>
      <c r="K10" s="41"/>
      <c r="L10" s="35"/>
      <c r="M10" s="35"/>
      <c r="N10" s="52"/>
    </row>
    <row r="11" spans="1:14" ht="14.45" customHeight="1" x14ac:dyDescent="0.25">
      <c r="A11" s="12">
        <v>1</v>
      </c>
      <c r="B11" s="47"/>
      <c r="C11" s="24"/>
      <c r="D11" s="28" t="b">
        <v>0</v>
      </c>
      <c r="E11" s="28" t="b">
        <v>0</v>
      </c>
      <c r="F11" s="7">
        <f>SUM(Sheet1!H4:K4)</f>
        <v>0</v>
      </c>
      <c r="G11" s="45">
        <f>(Sheet1!D4)*1.2</f>
        <v>237.6</v>
      </c>
      <c r="H11" s="12">
        <v>1</v>
      </c>
      <c r="I11" s="29"/>
      <c r="J11" s="2"/>
      <c r="K11" s="16"/>
      <c r="L11" s="16"/>
      <c r="M11" s="16"/>
      <c r="N11" s="17"/>
    </row>
    <row r="12" spans="1:14" x14ac:dyDescent="0.25">
      <c r="A12" s="12">
        <v>2</v>
      </c>
      <c r="B12" s="47"/>
      <c r="C12" s="24"/>
      <c r="D12" s="28" t="b">
        <v>0</v>
      </c>
      <c r="E12" s="28" t="b">
        <v>0</v>
      </c>
      <c r="F12" s="7">
        <f>SUM(Sheet1!H5:K5)</f>
        <v>0</v>
      </c>
      <c r="G12" s="45">
        <f>(Sheet1!D5)*1.2</f>
        <v>237.6</v>
      </c>
      <c r="H12" s="12">
        <v>2</v>
      </c>
      <c r="I12" s="29"/>
      <c r="J12" s="2"/>
      <c r="K12" s="16"/>
      <c r="L12" s="16"/>
      <c r="M12" s="16"/>
      <c r="N12" s="17"/>
    </row>
    <row r="13" spans="1:14" x14ac:dyDescent="0.25">
      <c r="A13" s="12">
        <v>3</v>
      </c>
      <c r="B13" s="47"/>
      <c r="C13" s="24"/>
      <c r="D13" s="28" t="b">
        <v>0</v>
      </c>
      <c r="E13" s="28" t="b">
        <v>0</v>
      </c>
      <c r="F13" s="7">
        <f>SUM(Sheet1!H6:K6)</f>
        <v>0</v>
      </c>
      <c r="G13" s="45">
        <f>(Sheet1!D6)*1.2</f>
        <v>237.6</v>
      </c>
      <c r="H13" s="12">
        <v>3</v>
      </c>
      <c r="I13" s="29"/>
      <c r="J13" s="2"/>
      <c r="K13" s="16"/>
      <c r="L13" s="16"/>
      <c r="M13" s="16"/>
      <c r="N13" s="17"/>
    </row>
    <row r="14" spans="1:14" x14ac:dyDescent="0.25">
      <c r="A14" s="12">
        <v>4</v>
      </c>
      <c r="B14" s="47"/>
      <c r="C14" s="24"/>
      <c r="D14" s="28" t="b">
        <v>0</v>
      </c>
      <c r="E14" s="28" t="b">
        <v>0</v>
      </c>
      <c r="F14" s="7">
        <f>SUM(Sheet1!H7:K7)</f>
        <v>0</v>
      </c>
      <c r="G14" s="45">
        <f>(Sheet1!D7)*1.2</f>
        <v>237.6</v>
      </c>
      <c r="H14" s="12">
        <v>4</v>
      </c>
      <c r="I14" s="29"/>
      <c r="J14" s="2"/>
      <c r="K14" s="16"/>
      <c r="L14" s="16"/>
      <c r="M14" s="16"/>
      <c r="N14" s="17"/>
    </row>
    <row r="15" spans="1:14" x14ac:dyDescent="0.25">
      <c r="A15" s="12">
        <v>5</v>
      </c>
      <c r="B15" s="47"/>
      <c r="C15" s="24"/>
      <c r="D15" s="28" t="b">
        <v>0</v>
      </c>
      <c r="E15" s="28" t="b">
        <v>0</v>
      </c>
      <c r="F15" s="7">
        <f>SUM(Sheet1!H8:K8)</f>
        <v>0</v>
      </c>
      <c r="G15" s="45">
        <f>(Sheet1!D8)*1.2</f>
        <v>237.6</v>
      </c>
      <c r="H15" s="12">
        <v>5</v>
      </c>
      <c r="I15" s="29"/>
      <c r="J15" s="2"/>
      <c r="K15" s="16"/>
      <c r="L15" s="16"/>
      <c r="M15" s="16"/>
      <c r="N15" s="17"/>
    </row>
    <row r="16" spans="1:14" x14ac:dyDescent="0.25">
      <c r="A16" s="12">
        <v>6</v>
      </c>
      <c r="B16" s="47"/>
      <c r="C16" s="24"/>
      <c r="D16" s="28" t="b">
        <v>0</v>
      </c>
      <c r="E16" s="28" t="b">
        <v>0</v>
      </c>
      <c r="F16" s="7">
        <f>SUM(Sheet1!H9:K9)</f>
        <v>0</v>
      </c>
      <c r="G16" s="45">
        <f>(Sheet1!D9)*1.2</f>
        <v>237.6</v>
      </c>
      <c r="H16" s="12">
        <v>6</v>
      </c>
      <c r="I16" s="29"/>
      <c r="J16" s="2"/>
      <c r="K16" s="16"/>
      <c r="L16" s="16"/>
      <c r="M16" s="16"/>
      <c r="N16" s="17"/>
    </row>
    <row r="17" spans="1:14" x14ac:dyDescent="0.25">
      <c r="A17" s="12">
        <v>7</v>
      </c>
      <c r="B17" s="47"/>
      <c r="C17" s="24"/>
      <c r="D17" s="28" t="b">
        <v>0</v>
      </c>
      <c r="E17" s="28" t="b">
        <v>0</v>
      </c>
      <c r="F17" s="7">
        <f>SUM(Sheet1!H10:K10)</f>
        <v>0</v>
      </c>
      <c r="G17" s="45">
        <f>(Sheet1!D10)*1.2</f>
        <v>237.6</v>
      </c>
      <c r="H17" s="12">
        <v>7</v>
      </c>
      <c r="I17" s="29"/>
      <c r="J17" s="2"/>
      <c r="K17" s="16"/>
      <c r="L17" s="16"/>
      <c r="M17" s="16"/>
      <c r="N17" s="17"/>
    </row>
    <row r="18" spans="1:14" x14ac:dyDescent="0.25">
      <c r="A18" s="12">
        <v>8</v>
      </c>
      <c r="B18" s="47"/>
      <c r="C18" s="24"/>
      <c r="D18" s="28" t="b">
        <v>0</v>
      </c>
      <c r="E18" s="28" t="b">
        <v>0</v>
      </c>
      <c r="F18" s="7">
        <f>SUM(Sheet1!H11:K11)</f>
        <v>0</v>
      </c>
      <c r="G18" s="45">
        <f>(Sheet1!D11)*1.2</f>
        <v>237.6</v>
      </c>
      <c r="H18" s="12">
        <v>8</v>
      </c>
      <c r="I18" s="29"/>
      <c r="J18" s="2"/>
      <c r="K18" s="16"/>
      <c r="L18" s="16"/>
      <c r="M18" s="16"/>
      <c r="N18" s="17"/>
    </row>
    <row r="19" spans="1:14" x14ac:dyDescent="0.25">
      <c r="A19" s="12">
        <v>9</v>
      </c>
      <c r="B19" s="47"/>
      <c r="C19" s="24"/>
      <c r="D19" s="28" t="b">
        <v>0</v>
      </c>
      <c r="E19" s="28" t="b">
        <v>0</v>
      </c>
      <c r="F19" s="7">
        <f>SUM(Sheet1!H12:K12)</f>
        <v>0</v>
      </c>
      <c r="G19" s="45">
        <f>(Sheet1!D12)*1.2</f>
        <v>237.6</v>
      </c>
      <c r="H19" s="12">
        <v>9</v>
      </c>
      <c r="I19" s="29"/>
      <c r="J19" s="2"/>
      <c r="K19" s="16"/>
      <c r="L19" s="16"/>
      <c r="M19" s="16"/>
      <c r="N19" s="17"/>
    </row>
    <row r="20" spans="1:14" x14ac:dyDescent="0.25">
      <c r="A20" s="12">
        <v>10</v>
      </c>
      <c r="B20" s="47"/>
      <c r="C20" s="24"/>
      <c r="D20" s="28" t="b">
        <v>0</v>
      </c>
      <c r="E20" s="28" t="b">
        <v>0</v>
      </c>
      <c r="F20" s="7">
        <f>SUM(Sheet1!H13:K13)</f>
        <v>0</v>
      </c>
      <c r="G20" s="45">
        <f>(Sheet1!D13)*1.2</f>
        <v>237.6</v>
      </c>
      <c r="H20" s="12">
        <v>10</v>
      </c>
      <c r="I20" s="29"/>
      <c r="J20" s="2"/>
      <c r="K20" s="16"/>
      <c r="L20" s="16"/>
      <c r="M20" s="16"/>
      <c r="N20" s="17"/>
    </row>
    <row r="21" spans="1:14" x14ac:dyDescent="0.25">
      <c r="A21" s="12">
        <v>11</v>
      </c>
      <c r="B21" s="47"/>
      <c r="C21" s="24"/>
      <c r="D21" s="28" t="b">
        <v>0</v>
      </c>
      <c r="E21" s="28" t="b">
        <v>0</v>
      </c>
      <c r="F21" s="7">
        <f>SUM(Sheet1!H14:K14)</f>
        <v>0</v>
      </c>
      <c r="G21" s="45">
        <f>(Sheet1!D14)*1.2</f>
        <v>237.6</v>
      </c>
      <c r="H21" s="12">
        <v>11</v>
      </c>
      <c r="I21" s="29"/>
      <c r="J21" s="2"/>
      <c r="K21" s="16"/>
      <c r="L21" s="16"/>
      <c r="M21" s="16"/>
      <c r="N21" s="17"/>
    </row>
    <row r="22" spans="1:14" x14ac:dyDescent="0.25">
      <c r="A22" s="12">
        <v>12</v>
      </c>
      <c r="B22" s="47"/>
      <c r="C22" s="24"/>
      <c r="D22" s="28" t="b">
        <v>0</v>
      </c>
      <c r="E22" s="28" t="b">
        <v>0</v>
      </c>
      <c r="F22" s="7">
        <f>SUM(Sheet1!H15:K15)</f>
        <v>0</v>
      </c>
      <c r="G22" s="45">
        <f>(Sheet1!D15)*1.2</f>
        <v>237.6</v>
      </c>
      <c r="H22" s="12">
        <v>12</v>
      </c>
      <c r="I22" s="29"/>
      <c r="J22" s="2"/>
      <c r="K22" s="16"/>
      <c r="L22" s="16"/>
      <c r="M22" s="16"/>
      <c r="N22" s="17"/>
    </row>
    <row r="23" spans="1:14" x14ac:dyDescent="0.25">
      <c r="A23" s="12">
        <v>13</v>
      </c>
      <c r="B23" s="47"/>
      <c r="C23" s="24"/>
      <c r="D23" s="28" t="b">
        <v>0</v>
      </c>
      <c r="E23" s="28" t="b">
        <v>0</v>
      </c>
      <c r="F23" s="7">
        <f>SUM(Sheet1!H16:K16)</f>
        <v>0</v>
      </c>
      <c r="G23" s="45">
        <f>(Sheet1!D16)*1.2</f>
        <v>237.6</v>
      </c>
      <c r="H23" s="12">
        <v>13</v>
      </c>
      <c r="I23" s="29"/>
      <c r="J23" s="2"/>
      <c r="K23" s="16"/>
      <c r="L23" s="16"/>
      <c r="M23" s="16"/>
      <c r="N23" s="17"/>
    </row>
    <row r="24" spans="1:14" x14ac:dyDescent="0.25">
      <c r="A24" s="12">
        <v>14</v>
      </c>
      <c r="B24" s="47"/>
      <c r="C24" s="24"/>
      <c r="D24" s="28" t="b">
        <v>0</v>
      </c>
      <c r="E24" s="28" t="b">
        <v>0</v>
      </c>
      <c r="F24" s="7">
        <f>SUM(Sheet1!H17:K17)</f>
        <v>0</v>
      </c>
      <c r="G24" s="45">
        <f>(Sheet1!D17)*1.2</f>
        <v>237.6</v>
      </c>
      <c r="H24" s="12">
        <v>14</v>
      </c>
      <c r="I24" s="29"/>
      <c r="J24" s="2"/>
      <c r="K24" s="16"/>
      <c r="L24" s="16"/>
      <c r="M24" s="16"/>
      <c r="N24" s="17"/>
    </row>
    <row r="25" spans="1:14" x14ac:dyDescent="0.25">
      <c r="A25" s="12">
        <v>15</v>
      </c>
      <c r="B25" s="47"/>
      <c r="C25" s="24"/>
      <c r="D25" s="28" t="b">
        <v>0</v>
      </c>
      <c r="E25" s="28" t="b">
        <v>0</v>
      </c>
      <c r="F25" s="7">
        <f>SUM(Sheet1!H18:K18)</f>
        <v>0</v>
      </c>
      <c r="G25" s="45">
        <f>(Sheet1!D18)*1.2</f>
        <v>237.6</v>
      </c>
      <c r="H25" s="12">
        <v>15</v>
      </c>
      <c r="I25" s="29"/>
      <c r="J25" s="2"/>
      <c r="K25" s="16"/>
      <c r="L25" s="16"/>
      <c r="M25" s="16"/>
      <c r="N25" s="17"/>
    </row>
    <row r="26" spans="1:14" x14ac:dyDescent="0.25">
      <c r="A26" s="12">
        <v>16</v>
      </c>
      <c r="B26" s="47"/>
      <c r="C26" s="24"/>
      <c r="D26" s="28" t="b">
        <v>0</v>
      </c>
      <c r="E26" s="28" t="b">
        <v>0</v>
      </c>
      <c r="F26" s="7">
        <f>SUM(Sheet1!H19:K19)</f>
        <v>0</v>
      </c>
      <c r="G26" s="45">
        <f>(Sheet1!D19)*1.2</f>
        <v>237.6</v>
      </c>
      <c r="H26" s="12">
        <v>16</v>
      </c>
      <c r="I26" s="29"/>
      <c r="J26" s="2"/>
      <c r="K26" s="16"/>
      <c r="L26" s="16"/>
      <c r="M26" s="16"/>
      <c r="N26" s="17"/>
    </row>
    <row r="27" spans="1:14" x14ac:dyDescent="0.25">
      <c r="A27" s="12">
        <v>17</v>
      </c>
      <c r="B27" s="47"/>
      <c r="C27" s="24"/>
      <c r="D27" s="28" t="b">
        <v>0</v>
      </c>
      <c r="E27" s="28" t="b">
        <v>0</v>
      </c>
      <c r="F27" s="7">
        <f>SUM(Sheet1!H20:K20)</f>
        <v>0</v>
      </c>
      <c r="G27" s="45">
        <f>(Sheet1!D20)*1.2</f>
        <v>237.6</v>
      </c>
      <c r="H27" s="12">
        <v>17</v>
      </c>
      <c r="I27" s="29"/>
      <c r="J27" s="2"/>
      <c r="K27" s="16"/>
      <c r="L27" s="16"/>
      <c r="M27" s="16"/>
      <c r="N27" s="17"/>
    </row>
    <row r="28" spans="1:14" x14ac:dyDescent="0.25">
      <c r="A28" s="12">
        <v>18</v>
      </c>
      <c r="B28" s="47"/>
      <c r="C28" s="24"/>
      <c r="D28" s="28" t="b">
        <v>0</v>
      </c>
      <c r="E28" s="28" t="b">
        <v>0</v>
      </c>
      <c r="F28" s="7">
        <f>SUM(Sheet1!H21:K21)</f>
        <v>0</v>
      </c>
      <c r="G28" s="45">
        <f>(Sheet1!D21)*1.2</f>
        <v>237.6</v>
      </c>
      <c r="H28" s="12">
        <v>18</v>
      </c>
      <c r="I28" s="29"/>
      <c r="J28" s="2"/>
      <c r="K28" s="16"/>
      <c r="L28" s="16"/>
      <c r="M28" s="16"/>
      <c r="N28" s="17"/>
    </row>
    <row r="29" spans="1:14" x14ac:dyDescent="0.25">
      <c r="A29" s="8"/>
      <c r="C29" s="43"/>
      <c r="D29" s="66"/>
      <c r="E29" s="66"/>
      <c r="F29" s="50"/>
      <c r="G29" s="36"/>
      <c r="H29" s="8"/>
    </row>
    <row r="30" spans="1:14" x14ac:dyDescent="0.25">
      <c r="A30" s="3"/>
      <c r="B30" t="s">
        <v>21</v>
      </c>
      <c r="D30" s="17"/>
      <c r="E30" s="48" t="s">
        <v>1</v>
      </c>
      <c r="F30" s="49">
        <f>SUM(F11:F29)</f>
        <v>0</v>
      </c>
      <c r="G30" s="6"/>
      <c r="H30" s="22"/>
    </row>
    <row r="31" spans="1:14" x14ac:dyDescent="0.25">
      <c r="A31" s="9"/>
      <c r="B31" s="58"/>
      <c r="C31" s="58"/>
      <c r="D31" s="58"/>
      <c r="E31" s="44"/>
      <c r="K31"/>
      <c r="L31" s="17"/>
      <c r="M31"/>
    </row>
  </sheetData>
  <mergeCells count="10">
    <mergeCell ref="B31:D31"/>
    <mergeCell ref="K1:N3"/>
    <mergeCell ref="K5:N7"/>
    <mergeCell ref="L9:N9"/>
    <mergeCell ref="D8:E8"/>
    <mergeCell ref="F1:G1"/>
    <mergeCell ref="F2:G2"/>
    <mergeCell ref="F4:G4"/>
    <mergeCell ref="F5:G5"/>
    <mergeCell ref="D29:E29"/>
  </mergeCells>
  <conditionalFormatting sqref="F11:F28">
    <cfRule type="cellIs" dxfId="2" priority="9" operator="equal">
      <formula>0</formula>
    </cfRule>
  </conditionalFormatting>
  <conditionalFormatting sqref="F29:G29">
    <cfRule type="cellIs" dxfId="1" priority="4" operator="equal">
      <formula>0</formula>
    </cfRule>
  </conditionalFormatting>
  <conditionalFormatting sqref="G11:G28">
    <cfRule type="cellIs" dxfId="0" priority="1" operator="lessThan">
      <formula>239</formula>
    </cfRule>
  </conditionalFormatting>
  <dataValidations count="2">
    <dataValidation type="list" allowBlank="1" showInputMessage="1" showErrorMessage="1" sqref="A31" xr:uid="{00000000-0002-0000-0000-000000000000}">
      <formula1>"Payment Enclosed, Invoice Immediately, Invoice Pre-Harvest"</formula1>
    </dataValidation>
    <dataValidation type="list" allowBlank="1" showInputMessage="1" showErrorMessage="1" sqref="L11:L28" xr:uid="{3E5D0C10-EAC2-47F9-9750-3528D7B021F7}">
      <formula1>"Conventional, Glytol, Glytol-LL, RR Flex, RR XtendFlex, Enlist, other"</formula1>
    </dataValidation>
  </dataValidations>
  <hyperlinks>
    <hyperlink ref="I5" r:id="rId1" display="daniel.mailhot@uga.edu" xr:uid="{00000000-0004-0000-0000-000000000000}"/>
  </hyperlinks>
  <pageMargins left="0.25" right="0.25" top="0.71969696969696995" bottom="0.5" header="0.3" footer="0.3"/>
  <pageSetup orientation="landscape" r:id="rId2"/>
  <headerFooter>
    <oddHeader>&amp;C&amp;"-,Bold"&amp;20APPLICATION FOR 2024 GEORGIA COTTON PERFORMANCE TRIALS&amp;R Page &amp;P of &amp;N</oddHeader>
    <oddFooter>&amp;L&amp;"-,Bold"&amp;G&amp;C&amp;"-,Bold"&amp;18www.swvt.uga.edu
&amp;10Phone 678-572-3015  Fax 770-412-4734&amp;R&amp;"-,Bold"Statewide Variety Testing
Daniel Mailhot, Director</oddFoot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84" r:id="rId6" name="Check Box 136">
              <controlPr defaultSize="0" autoFill="0" autoLine="0" autoPict="0">
                <anchor moveWithCells="1">
                  <from>
                    <xdr:col>3</xdr:col>
                    <xdr:colOff>152400</xdr:colOff>
                    <xdr:row>10</xdr:row>
                    <xdr:rowOff>0</xdr:rowOff>
                  </from>
                  <to>
                    <xdr:col>3</xdr:col>
                    <xdr:colOff>381000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7" name="Check Box 137">
              <controlPr defaultSize="0" autoFill="0" autoLine="0" autoPict="0">
                <anchor moveWithCells="1">
                  <from>
                    <xdr:col>3</xdr:col>
                    <xdr:colOff>152400</xdr:colOff>
                    <xdr:row>11</xdr:row>
                    <xdr:rowOff>0</xdr:rowOff>
                  </from>
                  <to>
                    <xdr:col>3</xdr:col>
                    <xdr:colOff>381000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8" name="Check Box 138">
              <controlPr defaultSize="0" autoFill="0" autoLine="0" autoPict="0">
                <anchor moveWithCells="1">
                  <from>
                    <xdr:col>3</xdr:col>
                    <xdr:colOff>152400</xdr:colOff>
                    <xdr:row>12</xdr:row>
                    <xdr:rowOff>0</xdr:rowOff>
                  </from>
                  <to>
                    <xdr:col>3</xdr:col>
                    <xdr:colOff>381000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9" name="Check Box 140">
              <controlPr defaultSize="0" autoFill="0" autoLine="0" autoPict="0">
                <anchor moveWithCells="1">
                  <from>
                    <xdr:col>3</xdr:col>
                    <xdr:colOff>152400</xdr:colOff>
                    <xdr:row>13</xdr:row>
                    <xdr:rowOff>0</xdr:rowOff>
                  </from>
                  <to>
                    <xdr:col>3</xdr:col>
                    <xdr:colOff>381000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10" name="Check Box 141">
              <controlPr defaultSize="0" autoFill="0" autoLine="0" autoPict="0">
                <anchor moveWithCells="1">
                  <from>
                    <xdr:col>3</xdr:col>
                    <xdr:colOff>152400</xdr:colOff>
                    <xdr:row>14</xdr:row>
                    <xdr:rowOff>0</xdr:rowOff>
                  </from>
                  <to>
                    <xdr:col>3</xdr:col>
                    <xdr:colOff>381000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11" name="Check Box 156">
              <controlPr defaultSize="0" autoFill="0" autoLine="0" autoPict="0">
                <anchor moveWithCells="1">
                  <from>
                    <xdr:col>4</xdr:col>
                    <xdr:colOff>133350</xdr:colOff>
                    <xdr:row>10</xdr:row>
                    <xdr:rowOff>0</xdr:rowOff>
                  </from>
                  <to>
                    <xdr:col>4</xdr:col>
                    <xdr:colOff>361950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12" name="Check Box 164">
              <controlPr defaultSize="0" autoFill="0" autoLine="0" autoPict="0">
                <anchor moveWithCells="1">
                  <from>
                    <xdr:col>3</xdr:col>
                    <xdr:colOff>152400</xdr:colOff>
                    <xdr:row>15</xdr:row>
                    <xdr:rowOff>0</xdr:rowOff>
                  </from>
                  <to>
                    <xdr:col>3</xdr:col>
                    <xdr:colOff>381000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13" name="Check Box 165">
              <controlPr defaultSize="0" autoFill="0" autoLine="0" autoPict="0">
                <anchor moveWithCells="1">
                  <from>
                    <xdr:col>3</xdr:col>
                    <xdr:colOff>152400</xdr:colOff>
                    <xdr:row>16</xdr:row>
                    <xdr:rowOff>0</xdr:rowOff>
                  </from>
                  <to>
                    <xdr:col>3</xdr:col>
                    <xdr:colOff>381000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14" name="Check Box 166">
              <controlPr defaultSize="0" autoFill="0" autoLine="0" autoPict="0">
                <anchor moveWithCells="1">
                  <from>
                    <xdr:col>3</xdr:col>
                    <xdr:colOff>152400</xdr:colOff>
                    <xdr:row>17</xdr:row>
                    <xdr:rowOff>0</xdr:rowOff>
                  </from>
                  <to>
                    <xdr:col>3</xdr:col>
                    <xdr:colOff>381000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15" name="Check Box 167">
              <controlPr defaultSize="0" autoFill="0" autoLine="0" autoPict="0">
                <anchor moveWithCells="1">
                  <from>
                    <xdr:col>3</xdr:col>
                    <xdr:colOff>152400</xdr:colOff>
                    <xdr:row>18</xdr:row>
                    <xdr:rowOff>0</xdr:rowOff>
                  </from>
                  <to>
                    <xdr:col>3</xdr:col>
                    <xdr:colOff>381000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16" name="Check Box 168">
              <controlPr defaultSize="0" autoFill="0" autoLine="0" autoPict="0">
                <anchor moveWithCells="1">
                  <from>
                    <xdr:col>3</xdr:col>
                    <xdr:colOff>152400</xdr:colOff>
                    <xdr:row>19</xdr:row>
                    <xdr:rowOff>0</xdr:rowOff>
                  </from>
                  <to>
                    <xdr:col>3</xdr:col>
                    <xdr:colOff>381000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17" name="Check Box 169">
              <controlPr defaultSize="0" autoFill="0" autoLine="0" autoPict="0">
                <anchor moveWithCells="1">
                  <from>
                    <xdr:col>3</xdr:col>
                    <xdr:colOff>152400</xdr:colOff>
                    <xdr:row>20</xdr:row>
                    <xdr:rowOff>0</xdr:rowOff>
                  </from>
                  <to>
                    <xdr:col>3</xdr:col>
                    <xdr:colOff>381000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18" name="Check Box 170">
              <controlPr defaultSize="0" autoFill="0" autoLine="0" autoPict="0">
                <anchor moveWithCells="1">
                  <from>
                    <xdr:col>3</xdr:col>
                    <xdr:colOff>152400</xdr:colOff>
                    <xdr:row>21</xdr:row>
                    <xdr:rowOff>0</xdr:rowOff>
                  </from>
                  <to>
                    <xdr:col>3</xdr:col>
                    <xdr:colOff>381000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19" name="Check Box 171">
              <controlPr defaultSize="0" autoFill="0" autoLine="0" autoPict="0">
                <anchor moveWithCells="1">
                  <from>
                    <xdr:col>3</xdr:col>
                    <xdr:colOff>152400</xdr:colOff>
                    <xdr:row>22</xdr:row>
                    <xdr:rowOff>0</xdr:rowOff>
                  </from>
                  <to>
                    <xdr:col>3</xdr:col>
                    <xdr:colOff>381000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20" name="Check Box 172">
              <controlPr defaultSize="0" autoFill="0" autoLine="0" autoPict="0">
                <anchor moveWithCells="1">
                  <from>
                    <xdr:col>3</xdr:col>
                    <xdr:colOff>152400</xdr:colOff>
                    <xdr:row>23</xdr:row>
                    <xdr:rowOff>0</xdr:rowOff>
                  </from>
                  <to>
                    <xdr:col>3</xdr:col>
                    <xdr:colOff>381000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21" name="Check Box 173">
              <controlPr defaultSize="0" autoFill="0" autoLine="0" autoPict="0">
                <anchor moveWithCells="1">
                  <from>
                    <xdr:col>3</xdr:col>
                    <xdr:colOff>152400</xdr:colOff>
                    <xdr:row>24</xdr:row>
                    <xdr:rowOff>0</xdr:rowOff>
                  </from>
                  <to>
                    <xdr:col>3</xdr:col>
                    <xdr:colOff>381000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22" name="Check Box 174">
              <controlPr defaultSize="0" autoFill="0" autoLine="0" autoPict="0">
                <anchor moveWithCells="1">
                  <from>
                    <xdr:col>3</xdr:col>
                    <xdr:colOff>152400</xdr:colOff>
                    <xdr:row>25</xdr:row>
                    <xdr:rowOff>0</xdr:rowOff>
                  </from>
                  <to>
                    <xdr:col>3</xdr:col>
                    <xdr:colOff>381000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23" name="Check Box 175">
              <controlPr defaultSize="0" autoFill="0" autoLine="0" autoPict="0">
                <anchor moveWithCells="1">
                  <from>
                    <xdr:col>3</xdr:col>
                    <xdr:colOff>152400</xdr:colOff>
                    <xdr:row>26</xdr:row>
                    <xdr:rowOff>0</xdr:rowOff>
                  </from>
                  <to>
                    <xdr:col>3</xdr:col>
                    <xdr:colOff>381000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24" name="Check Box 176">
              <controlPr defaultSize="0" autoFill="0" autoLine="0" autoPict="0">
                <anchor moveWithCells="1">
                  <from>
                    <xdr:col>3</xdr:col>
                    <xdr:colOff>152400</xdr:colOff>
                    <xdr:row>27</xdr:row>
                    <xdr:rowOff>0</xdr:rowOff>
                  </from>
                  <to>
                    <xdr:col>3</xdr:col>
                    <xdr:colOff>381000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25" name="Check Box 178">
              <controlPr defaultSize="0" autoFill="0" autoLine="0" autoPict="0">
                <anchor moveWithCells="1">
                  <from>
                    <xdr:col>4</xdr:col>
                    <xdr:colOff>133350</xdr:colOff>
                    <xdr:row>11</xdr:row>
                    <xdr:rowOff>0</xdr:rowOff>
                  </from>
                  <to>
                    <xdr:col>4</xdr:col>
                    <xdr:colOff>361950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26" name="Check Box 179">
              <controlPr defaultSize="0" autoFill="0" autoLine="0" autoPict="0">
                <anchor moveWithCells="1">
                  <from>
                    <xdr:col>4</xdr:col>
                    <xdr:colOff>133350</xdr:colOff>
                    <xdr:row>12</xdr:row>
                    <xdr:rowOff>0</xdr:rowOff>
                  </from>
                  <to>
                    <xdr:col>4</xdr:col>
                    <xdr:colOff>361950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27" name="Check Box 180">
              <controlPr defaultSize="0" autoFill="0" autoLine="0" autoPict="0">
                <anchor moveWithCells="1">
                  <from>
                    <xdr:col>4</xdr:col>
                    <xdr:colOff>133350</xdr:colOff>
                    <xdr:row>13</xdr:row>
                    <xdr:rowOff>0</xdr:rowOff>
                  </from>
                  <to>
                    <xdr:col>4</xdr:col>
                    <xdr:colOff>361950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28" name="Check Box 181">
              <controlPr defaultSize="0" autoFill="0" autoLine="0" autoPict="0">
                <anchor moveWithCells="1">
                  <from>
                    <xdr:col>4</xdr:col>
                    <xdr:colOff>133350</xdr:colOff>
                    <xdr:row>14</xdr:row>
                    <xdr:rowOff>0</xdr:rowOff>
                  </from>
                  <to>
                    <xdr:col>4</xdr:col>
                    <xdr:colOff>361950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29" name="Check Box 182">
              <controlPr defaultSize="0" autoFill="0" autoLine="0" autoPict="0">
                <anchor moveWithCells="1">
                  <from>
                    <xdr:col>4</xdr:col>
                    <xdr:colOff>133350</xdr:colOff>
                    <xdr:row>15</xdr:row>
                    <xdr:rowOff>0</xdr:rowOff>
                  </from>
                  <to>
                    <xdr:col>4</xdr:col>
                    <xdr:colOff>361950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30" name="Check Box 183">
              <controlPr defaultSize="0" autoFill="0" autoLine="0" autoPict="0">
                <anchor moveWithCells="1">
                  <from>
                    <xdr:col>4</xdr:col>
                    <xdr:colOff>133350</xdr:colOff>
                    <xdr:row>16</xdr:row>
                    <xdr:rowOff>0</xdr:rowOff>
                  </from>
                  <to>
                    <xdr:col>4</xdr:col>
                    <xdr:colOff>361950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31" name="Check Box 184">
              <controlPr defaultSize="0" autoFill="0" autoLine="0" autoPict="0">
                <anchor moveWithCells="1">
                  <from>
                    <xdr:col>4</xdr:col>
                    <xdr:colOff>133350</xdr:colOff>
                    <xdr:row>17</xdr:row>
                    <xdr:rowOff>0</xdr:rowOff>
                  </from>
                  <to>
                    <xdr:col>4</xdr:col>
                    <xdr:colOff>361950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32" name="Check Box 185">
              <controlPr defaultSize="0" autoFill="0" autoLine="0" autoPict="0">
                <anchor moveWithCells="1">
                  <from>
                    <xdr:col>4</xdr:col>
                    <xdr:colOff>133350</xdr:colOff>
                    <xdr:row>18</xdr:row>
                    <xdr:rowOff>0</xdr:rowOff>
                  </from>
                  <to>
                    <xdr:col>4</xdr:col>
                    <xdr:colOff>361950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33" name="Check Box 186">
              <controlPr defaultSize="0" autoFill="0" autoLine="0" autoPict="0">
                <anchor moveWithCells="1">
                  <from>
                    <xdr:col>4</xdr:col>
                    <xdr:colOff>133350</xdr:colOff>
                    <xdr:row>19</xdr:row>
                    <xdr:rowOff>0</xdr:rowOff>
                  </from>
                  <to>
                    <xdr:col>4</xdr:col>
                    <xdr:colOff>361950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34" name="Check Box 187">
              <controlPr defaultSize="0" autoFill="0" autoLine="0" autoPict="0">
                <anchor moveWithCells="1">
                  <from>
                    <xdr:col>4</xdr:col>
                    <xdr:colOff>133350</xdr:colOff>
                    <xdr:row>20</xdr:row>
                    <xdr:rowOff>0</xdr:rowOff>
                  </from>
                  <to>
                    <xdr:col>4</xdr:col>
                    <xdr:colOff>361950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35" name="Check Box 188">
              <controlPr defaultSize="0" autoFill="0" autoLine="0" autoPict="0">
                <anchor moveWithCells="1">
                  <from>
                    <xdr:col>4</xdr:col>
                    <xdr:colOff>133350</xdr:colOff>
                    <xdr:row>21</xdr:row>
                    <xdr:rowOff>0</xdr:rowOff>
                  </from>
                  <to>
                    <xdr:col>4</xdr:col>
                    <xdr:colOff>361950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36" name="Check Box 189">
              <controlPr defaultSize="0" autoFill="0" autoLine="0" autoPict="0">
                <anchor moveWithCells="1">
                  <from>
                    <xdr:col>4</xdr:col>
                    <xdr:colOff>133350</xdr:colOff>
                    <xdr:row>22</xdr:row>
                    <xdr:rowOff>0</xdr:rowOff>
                  </from>
                  <to>
                    <xdr:col>4</xdr:col>
                    <xdr:colOff>361950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37" name="Check Box 190">
              <controlPr defaultSize="0" autoFill="0" autoLine="0" autoPict="0">
                <anchor moveWithCells="1">
                  <from>
                    <xdr:col>4</xdr:col>
                    <xdr:colOff>133350</xdr:colOff>
                    <xdr:row>23</xdr:row>
                    <xdr:rowOff>0</xdr:rowOff>
                  </from>
                  <to>
                    <xdr:col>4</xdr:col>
                    <xdr:colOff>361950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38" name="Check Box 191">
              <controlPr defaultSize="0" autoFill="0" autoLine="0" autoPict="0">
                <anchor moveWithCells="1">
                  <from>
                    <xdr:col>4</xdr:col>
                    <xdr:colOff>133350</xdr:colOff>
                    <xdr:row>24</xdr:row>
                    <xdr:rowOff>0</xdr:rowOff>
                  </from>
                  <to>
                    <xdr:col>4</xdr:col>
                    <xdr:colOff>361950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39" name="Check Box 192">
              <controlPr defaultSize="0" autoFill="0" autoLine="0" autoPict="0">
                <anchor moveWithCells="1">
                  <from>
                    <xdr:col>4</xdr:col>
                    <xdr:colOff>133350</xdr:colOff>
                    <xdr:row>25</xdr:row>
                    <xdr:rowOff>0</xdr:rowOff>
                  </from>
                  <to>
                    <xdr:col>4</xdr:col>
                    <xdr:colOff>361950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40" name="Check Box 193">
              <controlPr defaultSize="0" autoFill="0" autoLine="0" autoPict="0">
                <anchor moveWithCells="1">
                  <from>
                    <xdr:col>4</xdr:col>
                    <xdr:colOff>133350</xdr:colOff>
                    <xdr:row>26</xdr:row>
                    <xdr:rowOff>0</xdr:rowOff>
                  </from>
                  <to>
                    <xdr:col>4</xdr:col>
                    <xdr:colOff>361950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41" name="Check Box 194">
              <controlPr defaultSize="0" autoFill="0" autoLine="0" autoPict="0">
                <anchor moveWithCells="1">
                  <from>
                    <xdr:col>4</xdr:col>
                    <xdr:colOff>133350</xdr:colOff>
                    <xdr:row>27</xdr:row>
                    <xdr:rowOff>0</xdr:rowOff>
                  </from>
                  <to>
                    <xdr:col>4</xdr:col>
                    <xdr:colOff>361950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1"/>
  <sheetViews>
    <sheetView workbookViewId="0">
      <selection activeCell="G31" sqref="G31"/>
    </sheetView>
  </sheetViews>
  <sheetFormatPr defaultColWidth="29.28515625" defaultRowHeight="15" x14ac:dyDescent="0.25"/>
  <cols>
    <col min="1" max="2" width="15.5703125" style="19" customWidth="1"/>
    <col min="3" max="3" width="12.28515625" customWidth="1"/>
    <col min="4" max="14" width="14.85546875" customWidth="1"/>
  </cols>
  <sheetData>
    <row r="1" spans="1:11" x14ac:dyDescent="0.25">
      <c r="A1" s="17"/>
      <c r="B1" s="71"/>
      <c r="C1" s="72" t="s">
        <v>44</v>
      </c>
      <c r="D1" s="73" t="s">
        <v>34</v>
      </c>
      <c r="E1" s="71"/>
      <c r="F1" s="71"/>
      <c r="G1" s="71"/>
      <c r="H1" s="67" t="s">
        <v>36</v>
      </c>
      <c r="I1" s="68"/>
      <c r="J1" s="68"/>
      <c r="K1" s="68"/>
    </row>
    <row r="2" spans="1:11" x14ac:dyDescent="0.25">
      <c r="A2" s="74" t="s">
        <v>0</v>
      </c>
      <c r="B2" s="75" t="s">
        <v>13</v>
      </c>
      <c r="C2" s="73">
        <v>198</v>
      </c>
      <c r="D2" s="73" t="s">
        <v>35</v>
      </c>
      <c r="E2" s="69" t="s">
        <v>32</v>
      </c>
      <c r="F2" s="70" t="s">
        <v>33</v>
      </c>
      <c r="G2" s="76" t="s">
        <v>37</v>
      </c>
      <c r="H2" s="13" t="s">
        <v>11</v>
      </c>
      <c r="I2" s="13" t="s">
        <v>12</v>
      </c>
      <c r="J2" s="13"/>
      <c r="K2" s="77"/>
    </row>
    <row r="3" spans="1:11" ht="15.75" thickBot="1" x14ac:dyDescent="0.3">
      <c r="A3" s="17"/>
      <c r="B3" s="71"/>
      <c r="C3" s="71" t="s">
        <v>45</v>
      </c>
      <c r="D3" s="73"/>
      <c r="E3" s="73"/>
      <c r="F3" s="71"/>
      <c r="G3" s="71"/>
      <c r="H3" s="26">
        <v>1000</v>
      </c>
      <c r="I3" s="27">
        <v>375</v>
      </c>
      <c r="J3" s="27"/>
      <c r="K3" s="27"/>
    </row>
    <row r="4" spans="1:11" ht="15.75" thickBot="1" x14ac:dyDescent="0.3">
      <c r="A4" s="17">
        <f>Application!B11</f>
        <v>0</v>
      </c>
      <c r="B4" s="71">
        <f>Application!C11</f>
        <v>0</v>
      </c>
      <c r="C4" s="78">
        <f>H4/1000*32+I4/375*12+1</f>
        <v>1</v>
      </c>
      <c r="D4" s="78">
        <f>C4*C$2</f>
        <v>198</v>
      </c>
      <c r="E4" s="78">
        <f>[1]Application!O36</f>
        <v>0</v>
      </c>
      <c r="F4" s="73">
        <f>[1]Application!P36</f>
        <v>0</v>
      </c>
      <c r="G4" s="73">
        <f>[1]Application!R36</f>
        <v>0</v>
      </c>
      <c r="H4" s="20">
        <f>IF(Application!D11, 1000, 0)</f>
        <v>0</v>
      </c>
      <c r="I4" s="21">
        <f>IF(Application!E11, 375, 0)</f>
        <v>0</v>
      </c>
      <c r="J4" s="21">
        <f>IF([1]Application!I36, 1000, 0)</f>
        <v>0</v>
      </c>
      <c r="K4" s="21">
        <f>IF([1]Application!J36, 1000, 0)</f>
        <v>0</v>
      </c>
    </row>
    <row r="5" spans="1:11" ht="15.75" thickBot="1" x14ac:dyDescent="0.3">
      <c r="A5" s="17">
        <f>Application!B12</f>
        <v>0</v>
      </c>
      <c r="B5" s="71">
        <f>Application!C12</f>
        <v>0</v>
      </c>
      <c r="C5" s="78">
        <f t="shared" ref="C5:C21" si="0">H5/1000*32+I5/375*12+1</f>
        <v>1</v>
      </c>
      <c r="D5" s="78">
        <f t="shared" ref="D5:D21" si="1">C5*C$2</f>
        <v>198</v>
      </c>
      <c r="E5" s="78">
        <f>[1]Application!O37</f>
        <v>0</v>
      </c>
      <c r="F5" s="73">
        <f>[1]Application!P37</f>
        <v>0</v>
      </c>
      <c r="G5" s="73">
        <f>[1]Application!R37</f>
        <v>0</v>
      </c>
      <c r="H5" s="20">
        <f>IF(Application!D12, 1000, 0)</f>
        <v>0</v>
      </c>
      <c r="I5" s="21">
        <f>IF(Application!E12, 375, 0)</f>
        <v>0</v>
      </c>
      <c r="J5" s="21">
        <f>IF([1]Application!I37, 1000, 0)</f>
        <v>0</v>
      </c>
      <c r="K5" s="21">
        <f>IF([1]Application!J37, 1000, 0)</f>
        <v>0</v>
      </c>
    </row>
    <row r="6" spans="1:11" ht="15.75" thickBot="1" x14ac:dyDescent="0.3">
      <c r="A6" s="17">
        <f>Application!B13</f>
        <v>0</v>
      </c>
      <c r="B6" s="71">
        <f>Application!C13</f>
        <v>0</v>
      </c>
      <c r="C6" s="78">
        <f t="shared" si="0"/>
        <v>1</v>
      </c>
      <c r="D6" s="78">
        <f t="shared" si="1"/>
        <v>198</v>
      </c>
      <c r="E6" s="78">
        <f>[1]Application!O38</f>
        <v>0</v>
      </c>
      <c r="F6" s="73">
        <f>[1]Application!P38</f>
        <v>0</v>
      </c>
      <c r="G6" s="73">
        <f>[1]Application!R38</f>
        <v>0</v>
      </c>
      <c r="H6" s="20">
        <f>IF(Application!D13, 1000, 0)</f>
        <v>0</v>
      </c>
      <c r="I6" s="21">
        <f>IF(Application!E13, 375, 0)</f>
        <v>0</v>
      </c>
      <c r="J6" s="21">
        <f>IF([1]Application!I38, 1000, 0)</f>
        <v>0</v>
      </c>
      <c r="K6" s="21">
        <f>IF([1]Application!J38, 1000, 0)</f>
        <v>0</v>
      </c>
    </row>
    <row r="7" spans="1:11" ht="15.75" thickBot="1" x14ac:dyDescent="0.3">
      <c r="A7" s="17">
        <f>Application!B14</f>
        <v>0</v>
      </c>
      <c r="B7" s="71">
        <f>Application!C14</f>
        <v>0</v>
      </c>
      <c r="C7" s="78">
        <f t="shared" si="0"/>
        <v>1</v>
      </c>
      <c r="D7" s="78">
        <f t="shared" si="1"/>
        <v>198</v>
      </c>
      <c r="E7" s="78">
        <f>[1]Application!O39</f>
        <v>0</v>
      </c>
      <c r="F7" s="73">
        <f>[1]Application!P39</f>
        <v>0</v>
      </c>
      <c r="G7" s="73">
        <f>[1]Application!R39</f>
        <v>0</v>
      </c>
      <c r="H7" s="20">
        <f>IF(Application!D14, 1000, 0)</f>
        <v>0</v>
      </c>
      <c r="I7" s="21">
        <f>IF(Application!E14, 375, 0)</f>
        <v>0</v>
      </c>
      <c r="J7" s="21">
        <f>IF([1]Application!I39, 1000, 0)</f>
        <v>0</v>
      </c>
      <c r="K7" s="21">
        <f>IF([1]Application!J39, 1000, 0)</f>
        <v>0</v>
      </c>
    </row>
    <row r="8" spans="1:11" ht="15.75" thickBot="1" x14ac:dyDescent="0.3">
      <c r="A8" s="17">
        <f>Application!B15</f>
        <v>0</v>
      </c>
      <c r="B8" s="71">
        <f>Application!C15</f>
        <v>0</v>
      </c>
      <c r="C8" s="78">
        <f t="shared" si="0"/>
        <v>1</v>
      </c>
      <c r="D8" s="78">
        <f t="shared" si="1"/>
        <v>198</v>
      </c>
      <c r="E8" s="78">
        <f>[1]Application!O40</f>
        <v>0</v>
      </c>
      <c r="F8" s="73">
        <f>[1]Application!P40</f>
        <v>0</v>
      </c>
      <c r="G8" s="73">
        <f>[1]Application!R40</f>
        <v>0</v>
      </c>
      <c r="H8" s="20">
        <f>IF(Application!D15, 1000, 0)</f>
        <v>0</v>
      </c>
      <c r="I8" s="21">
        <f>IF(Application!E15, 375, 0)</f>
        <v>0</v>
      </c>
      <c r="J8" s="21">
        <f>IF([1]Application!I40, 1000, 0)</f>
        <v>0</v>
      </c>
      <c r="K8" s="21">
        <f>IF([1]Application!J40, 1000, 0)</f>
        <v>0</v>
      </c>
    </row>
    <row r="9" spans="1:11" ht="15.75" thickBot="1" x14ac:dyDescent="0.3">
      <c r="A9" s="17">
        <f>Application!B16</f>
        <v>0</v>
      </c>
      <c r="B9" s="71">
        <f>Application!C16</f>
        <v>0</v>
      </c>
      <c r="C9" s="78">
        <f t="shared" si="0"/>
        <v>1</v>
      </c>
      <c r="D9" s="78">
        <f t="shared" si="1"/>
        <v>198</v>
      </c>
      <c r="E9" s="78">
        <f>[1]Application!O41</f>
        <v>0</v>
      </c>
      <c r="F9" s="73">
        <f>[1]Application!P41</f>
        <v>0</v>
      </c>
      <c r="G9" s="73">
        <f>[1]Application!R41</f>
        <v>0</v>
      </c>
      <c r="H9" s="20">
        <f>IF(Application!D16, 1000, 0)</f>
        <v>0</v>
      </c>
      <c r="I9" s="21">
        <f>IF(Application!E16, 375, 0)</f>
        <v>0</v>
      </c>
      <c r="J9" s="21">
        <f>IF([1]Application!I41, 1000, 0)</f>
        <v>0</v>
      </c>
      <c r="K9" s="21">
        <f>IF([1]Application!J41, 1000, 0)</f>
        <v>0</v>
      </c>
    </row>
    <row r="10" spans="1:11" ht="15.75" thickBot="1" x14ac:dyDescent="0.3">
      <c r="A10" s="17">
        <f>Application!B17</f>
        <v>0</v>
      </c>
      <c r="B10" s="71">
        <f>Application!C17</f>
        <v>0</v>
      </c>
      <c r="C10" s="78">
        <f t="shared" si="0"/>
        <v>1</v>
      </c>
      <c r="D10" s="78">
        <f t="shared" si="1"/>
        <v>198</v>
      </c>
      <c r="E10" s="78">
        <f>[1]Application!O42</f>
        <v>0</v>
      </c>
      <c r="F10" s="73">
        <f>[1]Application!P42</f>
        <v>0</v>
      </c>
      <c r="G10" s="73">
        <f>[1]Application!R42</f>
        <v>0</v>
      </c>
      <c r="H10" s="20">
        <f>IF(Application!D17, 1000, 0)</f>
        <v>0</v>
      </c>
      <c r="I10" s="21">
        <f>IF(Application!E17, 375, 0)</f>
        <v>0</v>
      </c>
      <c r="J10" s="21">
        <f>IF([1]Application!I42, 1000, 0)</f>
        <v>0</v>
      </c>
      <c r="K10" s="21">
        <f>IF([1]Application!J42, 1000, 0)</f>
        <v>0</v>
      </c>
    </row>
    <row r="11" spans="1:11" ht="15.75" thickBot="1" x14ac:dyDescent="0.3">
      <c r="A11" s="17">
        <f>Application!B18</f>
        <v>0</v>
      </c>
      <c r="B11" s="71">
        <f>Application!C18</f>
        <v>0</v>
      </c>
      <c r="C11" s="78">
        <f t="shared" si="0"/>
        <v>1</v>
      </c>
      <c r="D11" s="78">
        <f t="shared" si="1"/>
        <v>198</v>
      </c>
      <c r="E11" s="78">
        <f>[1]Application!O43</f>
        <v>0</v>
      </c>
      <c r="F11" s="73">
        <f>[1]Application!P43</f>
        <v>0</v>
      </c>
      <c r="G11" s="73">
        <f>[1]Application!R43</f>
        <v>0</v>
      </c>
      <c r="H11" s="20">
        <f>IF(Application!D18, 1000, 0)</f>
        <v>0</v>
      </c>
      <c r="I11" s="21">
        <f>IF(Application!E18, 375, 0)</f>
        <v>0</v>
      </c>
      <c r="J11" s="21">
        <f>IF([1]Application!I43, 1000, 0)</f>
        <v>0</v>
      </c>
      <c r="K11" s="21">
        <f>IF([1]Application!J43, 1000, 0)</f>
        <v>0</v>
      </c>
    </row>
    <row r="12" spans="1:11" ht="15.75" thickBot="1" x14ac:dyDescent="0.3">
      <c r="A12" s="17">
        <f>Application!B19</f>
        <v>0</v>
      </c>
      <c r="B12" s="71">
        <f>Application!C19</f>
        <v>0</v>
      </c>
      <c r="C12" s="78">
        <f t="shared" si="0"/>
        <v>1</v>
      </c>
      <c r="D12" s="78">
        <f t="shared" si="1"/>
        <v>198</v>
      </c>
      <c r="E12" s="78">
        <f>[1]Application!O44</f>
        <v>0</v>
      </c>
      <c r="F12" s="73">
        <f>[1]Application!P44</f>
        <v>0</v>
      </c>
      <c r="G12" s="73">
        <f>[1]Application!R44</f>
        <v>0</v>
      </c>
      <c r="H12" s="20">
        <f>IF(Application!D19, 1000, 0)</f>
        <v>0</v>
      </c>
      <c r="I12" s="21">
        <f>IF(Application!E19, 375, 0)</f>
        <v>0</v>
      </c>
      <c r="J12" s="21">
        <f>IF([1]Application!I44, 1000, 0)</f>
        <v>0</v>
      </c>
      <c r="K12" s="21">
        <f>IF([1]Application!J44, 1000, 0)</f>
        <v>0</v>
      </c>
    </row>
    <row r="13" spans="1:11" ht="15.75" thickBot="1" x14ac:dyDescent="0.3">
      <c r="A13" s="17">
        <f>Application!B20</f>
        <v>0</v>
      </c>
      <c r="B13" s="71">
        <f>Application!C20</f>
        <v>0</v>
      </c>
      <c r="C13" s="78">
        <f t="shared" si="0"/>
        <v>1</v>
      </c>
      <c r="D13" s="78">
        <f t="shared" si="1"/>
        <v>198</v>
      </c>
      <c r="E13" s="78">
        <f>[1]Application!O45</f>
        <v>0</v>
      </c>
      <c r="F13" s="73">
        <f>[1]Application!P45</f>
        <v>0</v>
      </c>
      <c r="G13" s="73">
        <f>[1]Application!R45</f>
        <v>0</v>
      </c>
      <c r="H13" s="20">
        <f>IF(Application!D20, 1000, 0)</f>
        <v>0</v>
      </c>
      <c r="I13" s="21">
        <f>IF(Application!E20, 375, 0)</f>
        <v>0</v>
      </c>
      <c r="J13" s="21">
        <f>IF([1]Application!I45, 1000, 0)</f>
        <v>0</v>
      </c>
      <c r="K13" s="21">
        <f>IF([1]Application!J45, 1000, 0)</f>
        <v>0</v>
      </c>
    </row>
    <row r="14" spans="1:11" ht="15.75" thickBot="1" x14ac:dyDescent="0.3">
      <c r="A14" s="17">
        <f>Application!B21</f>
        <v>0</v>
      </c>
      <c r="B14" s="71">
        <f>Application!C21</f>
        <v>0</v>
      </c>
      <c r="C14" s="78">
        <f t="shared" si="0"/>
        <v>1</v>
      </c>
      <c r="D14" s="78">
        <f t="shared" si="1"/>
        <v>198</v>
      </c>
      <c r="E14" s="78">
        <f>[1]Application!O46</f>
        <v>0</v>
      </c>
      <c r="F14" s="73">
        <f>[1]Application!P46</f>
        <v>0</v>
      </c>
      <c r="G14" s="73">
        <f>[1]Application!R46</f>
        <v>0</v>
      </c>
      <c r="H14" s="20">
        <f>IF(Application!D21, 1000, 0)</f>
        <v>0</v>
      </c>
      <c r="I14" s="21">
        <f>IF(Application!E21, 375, 0)</f>
        <v>0</v>
      </c>
      <c r="J14" s="21">
        <f>IF([1]Application!I46, 1000, 0)</f>
        <v>0</v>
      </c>
      <c r="K14" s="21">
        <f>IF([1]Application!J46, 1000, 0)</f>
        <v>0</v>
      </c>
    </row>
    <row r="15" spans="1:11" ht="15.75" thickBot="1" x14ac:dyDescent="0.3">
      <c r="A15" s="17">
        <f>Application!B22</f>
        <v>0</v>
      </c>
      <c r="B15" s="71">
        <f>Application!C22</f>
        <v>0</v>
      </c>
      <c r="C15" s="78">
        <f t="shared" si="0"/>
        <v>1</v>
      </c>
      <c r="D15" s="78">
        <f t="shared" si="1"/>
        <v>198</v>
      </c>
      <c r="E15" s="78">
        <f>[1]Application!O47</f>
        <v>0</v>
      </c>
      <c r="F15" s="73">
        <f>[1]Application!P47</f>
        <v>0</v>
      </c>
      <c r="G15" s="73">
        <f>[1]Application!R47</f>
        <v>0</v>
      </c>
      <c r="H15" s="20">
        <f>IF(Application!D22, 1000, 0)</f>
        <v>0</v>
      </c>
      <c r="I15" s="21">
        <f>IF(Application!E22, 375, 0)</f>
        <v>0</v>
      </c>
      <c r="J15" s="21">
        <f>IF([1]Application!I47, 1000, 0)</f>
        <v>0</v>
      </c>
      <c r="K15" s="21">
        <f>IF([1]Application!J47, 1000, 0)</f>
        <v>0</v>
      </c>
    </row>
    <row r="16" spans="1:11" ht="15.75" thickBot="1" x14ac:dyDescent="0.3">
      <c r="A16" s="17">
        <f>Application!B23</f>
        <v>0</v>
      </c>
      <c r="B16" s="71">
        <f>Application!C23</f>
        <v>0</v>
      </c>
      <c r="C16" s="78">
        <f t="shared" si="0"/>
        <v>1</v>
      </c>
      <c r="D16" s="78">
        <f t="shared" si="1"/>
        <v>198</v>
      </c>
      <c r="E16" s="78">
        <f>[1]Application!O48</f>
        <v>0</v>
      </c>
      <c r="F16" s="73">
        <f>[1]Application!P48</f>
        <v>0</v>
      </c>
      <c r="G16" s="73">
        <f>[1]Application!R48</f>
        <v>0</v>
      </c>
      <c r="H16" s="20">
        <f>IF(Application!D23, 1000, 0)</f>
        <v>0</v>
      </c>
      <c r="I16" s="21">
        <f>IF(Application!E23, 375, 0)</f>
        <v>0</v>
      </c>
      <c r="J16" s="21">
        <f>IF([1]Application!I48, 1000, 0)</f>
        <v>0</v>
      </c>
      <c r="K16" s="21">
        <f>IF([1]Application!J48, 1000, 0)</f>
        <v>0</v>
      </c>
    </row>
    <row r="17" spans="1:11" ht="15.75" thickBot="1" x14ac:dyDescent="0.3">
      <c r="A17" s="17">
        <f>Application!B24</f>
        <v>0</v>
      </c>
      <c r="B17" s="71">
        <f>Application!C24</f>
        <v>0</v>
      </c>
      <c r="C17" s="78">
        <f t="shared" si="0"/>
        <v>1</v>
      </c>
      <c r="D17" s="78">
        <f t="shared" si="1"/>
        <v>198</v>
      </c>
      <c r="E17" s="78">
        <f>[1]Application!O49</f>
        <v>0</v>
      </c>
      <c r="F17" s="73">
        <f>[1]Application!P49</f>
        <v>0</v>
      </c>
      <c r="G17" s="73">
        <f>[1]Application!R49</f>
        <v>0</v>
      </c>
      <c r="H17" s="20">
        <f>IF(Application!D24, 1000, 0)</f>
        <v>0</v>
      </c>
      <c r="I17" s="21">
        <f>IF(Application!E24, 375, 0)</f>
        <v>0</v>
      </c>
      <c r="J17" s="21">
        <f>IF([1]Application!I49, 1000, 0)</f>
        <v>0</v>
      </c>
      <c r="K17" s="21">
        <f>IF([1]Application!J49, 1000, 0)</f>
        <v>0</v>
      </c>
    </row>
    <row r="18" spans="1:11" ht="15.75" thickBot="1" x14ac:dyDescent="0.3">
      <c r="A18" s="17">
        <f>Application!B25</f>
        <v>0</v>
      </c>
      <c r="B18" s="71">
        <f>Application!C25</f>
        <v>0</v>
      </c>
      <c r="C18" s="78">
        <f t="shared" si="0"/>
        <v>1</v>
      </c>
      <c r="D18" s="78">
        <f t="shared" si="1"/>
        <v>198</v>
      </c>
      <c r="E18" s="78">
        <f>[1]Application!O50</f>
        <v>0</v>
      </c>
      <c r="F18" s="73">
        <f>[1]Application!P50</f>
        <v>0</v>
      </c>
      <c r="G18" s="73">
        <f>[1]Application!R50</f>
        <v>0</v>
      </c>
      <c r="H18" s="20">
        <f>IF(Application!D25, 1000, 0)</f>
        <v>0</v>
      </c>
      <c r="I18" s="21">
        <f>IF(Application!E25, 375, 0)</f>
        <v>0</v>
      </c>
      <c r="J18" s="21">
        <f>IF([1]Application!I50, 1000, 0)</f>
        <v>0</v>
      </c>
      <c r="K18" s="21">
        <f>IF([1]Application!J50, 1000, 0)</f>
        <v>0</v>
      </c>
    </row>
    <row r="19" spans="1:11" ht="15.75" thickBot="1" x14ac:dyDescent="0.3">
      <c r="A19" s="17">
        <f>Application!B26</f>
        <v>0</v>
      </c>
      <c r="B19" s="71">
        <f>Application!C26</f>
        <v>0</v>
      </c>
      <c r="C19" s="78">
        <f t="shared" si="0"/>
        <v>1</v>
      </c>
      <c r="D19" s="78">
        <f t="shared" si="1"/>
        <v>198</v>
      </c>
      <c r="E19" s="78">
        <f>[1]Application!O51</f>
        <v>0</v>
      </c>
      <c r="F19" s="73">
        <f>[1]Application!P51</f>
        <v>0</v>
      </c>
      <c r="G19" s="73">
        <f>[1]Application!R51</f>
        <v>0</v>
      </c>
      <c r="H19" s="20">
        <f>IF(Application!D26, 1000, 0)</f>
        <v>0</v>
      </c>
      <c r="I19" s="21">
        <f>IF(Application!E26, 375, 0)</f>
        <v>0</v>
      </c>
      <c r="J19" s="21">
        <f>IF([1]Application!I51, 1000, 0)</f>
        <v>0</v>
      </c>
      <c r="K19" s="21">
        <f>IF([1]Application!J51, 1000, 0)</f>
        <v>0</v>
      </c>
    </row>
    <row r="20" spans="1:11" ht="15.75" thickBot="1" x14ac:dyDescent="0.3">
      <c r="A20" s="17">
        <f>Application!B27</f>
        <v>0</v>
      </c>
      <c r="B20" s="71">
        <f>Application!C27</f>
        <v>0</v>
      </c>
      <c r="C20" s="78">
        <f t="shared" si="0"/>
        <v>1</v>
      </c>
      <c r="D20" s="78">
        <f t="shared" si="1"/>
        <v>198</v>
      </c>
      <c r="E20" s="78">
        <f>[1]Application!O52</f>
        <v>0</v>
      </c>
      <c r="F20" s="73">
        <f>[1]Application!P52</f>
        <v>0</v>
      </c>
      <c r="G20" s="73">
        <f>[1]Application!R52</f>
        <v>0</v>
      </c>
      <c r="H20" s="20">
        <f>IF(Application!D27, 1000, 0)</f>
        <v>0</v>
      </c>
      <c r="I20" s="21">
        <f>IF(Application!E27, 375, 0)</f>
        <v>0</v>
      </c>
      <c r="J20" s="21">
        <f>IF([1]Application!I52, 1000, 0)</f>
        <v>0</v>
      </c>
      <c r="K20" s="21">
        <f>IF([1]Application!J52, 1000, 0)</f>
        <v>0</v>
      </c>
    </row>
    <row r="21" spans="1:11" x14ac:dyDescent="0.25">
      <c r="A21" s="17">
        <f>Application!B28</f>
        <v>0</v>
      </c>
      <c r="B21" s="71">
        <f>Application!C28</f>
        <v>0</v>
      </c>
      <c r="C21" s="78">
        <f t="shared" si="0"/>
        <v>1</v>
      </c>
      <c r="D21" s="78">
        <f t="shared" si="1"/>
        <v>198</v>
      </c>
      <c r="E21" s="78">
        <f>[1]Application!O53</f>
        <v>0</v>
      </c>
      <c r="F21" s="73">
        <f>[1]Application!P53</f>
        <v>0</v>
      </c>
      <c r="G21" s="73">
        <f>[1]Application!R53</f>
        <v>0</v>
      </c>
      <c r="H21" s="20">
        <f>IF(Application!D28, 1000, 0)</f>
        <v>0</v>
      </c>
      <c r="I21" s="21">
        <f>IF(Application!E28, 375, 0)</f>
        <v>0</v>
      </c>
      <c r="J21" s="21">
        <f>IF([1]Application!I53, 1000, 0)</f>
        <v>0</v>
      </c>
      <c r="K21" s="21">
        <f>IF([1]Application!J53, 1000, 0)</f>
        <v>0</v>
      </c>
    </row>
    <row r="24" spans="1:11" x14ac:dyDescent="0.25">
      <c r="A24" s="71"/>
      <c r="B24" s="71"/>
      <c r="C24" s="71" t="s">
        <v>43</v>
      </c>
      <c r="D24" s="71"/>
      <c r="E24" s="71"/>
      <c r="F24" s="71"/>
    </row>
    <row r="25" spans="1:11" ht="26.25" x14ac:dyDescent="0.25">
      <c r="A25" s="71" t="s">
        <v>41</v>
      </c>
      <c r="B25" s="79"/>
      <c r="C25" s="81">
        <v>2.25</v>
      </c>
      <c r="D25" s="79"/>
      <c r="E25" s="79"/>
      <c r="F25" s="71"/>
      <c r="G25" s="82" t="s">
        <v>46</v>
      </c>
      <c r="H25" s="82" t="s">
        <v>47</v>
      </c>
      <c r="I25" s="82" t="s">
        <v>48</v>
      </c>
      <c r="J25" s="82" t="s">
        <v>49</v>
      </c>
      <c r="K25" s="83" t="s">
        <v>20</v>
      </c>
    </row>
    <row r="26" spans="1:11" x14ac:dyDescent="0.25">
      <c r="A26" s="71" t="s">
        <v>38</v>
      </c>
      <c r="B26" s="71"/>
      <c r="C26" s="71">
        <v>40</v>
      </c>
      <c r="D26" s="71"/>
      <c r="E26" s="71"/>
      <c r="F26" s="71"/>
      <c r="G26">
        <f>Application!C2</f>
        <v>0</v>
      </c>
      <c r="H26">
        <f>Application!C3</f>
        <v>0</v>
      </c>
      <c r="I26">
        <f>Application!C4</f>
        <v>0</v>
      </c>
      <c r="J26">
        <f>Application!C5</f>
        <v>0</v>
      </c>
      <c r="K26">
        <f>Application!C6</f>
        <v>0</v>
      </c>
    </row>
    <row r="27" spans="1:11" x14ac:dyDescent="0.25">
      <c r="A27" s="71" t="s">
        <v>42</v>
      </c>
      <c r="B27" s="71"/>
      <c r="C27" s="71">
        <v>2</v>
      </c>
      <c r="D27" s="71"/>
      <c r="E27" s="71"/>
      <c r="F27" s="71"/>
    </row>
    <row r="28" spans="1:11" x14ac:dyDescent="0.25">
      <c r="A28" s="71" t="s">
        <v>39</v>
      </c>
      <c r="B28" s="71"/>
      <c r="C28" s="71">
        <v>10</v>
      </c>
      <c r="D28" s="71"/>
      <c r="E28" s="71"/>
      <c r="F28" s="71"/>
    </row>
    <row r="29" spans="1:11" x14ac:dyDescent="0.25">
      <c r="A29" s="71" t="s">
        <v>40</v>
      </c>
      <c r="B29" s="80"/>
      <c r="C29" s="80">
        <f>C25*C26*C27*((C28/100)+1)</f>
        <v>198.00000000000003</v>
      </c>
      <c r="D29" s="80"/>
      <c r="E29" s="80"/>
      <c r="F29" s="71"/>
    </row>
    <row r="30" spans="1:11" x14ac:dyDescent="0.25">
      <c r="A30" s="71"/>
      <c r="B30" s="71"/>
      <c r="C30" s="71"/>
      <c r="D30" s="71"/>
      <c r="E30" s="71"/>
      <c r="F30" s="71"/>
    </row>
    <row r="31" spans="1:11" x14ac:dyDescent="0.25">
      <c r="A31" s="71"/>
      <c r="B31" s="71"/>
      <c r="C31" s="71"/>
      <c r="D31" s="71"/>
      <c r="E31" s="71"/>
      <c r="F31" s="71"/>
    </row>
  </sheetData>
  <mergeCells count="1">
    <mergeCell ref="H1:K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4727FB18F29E4F8096264FCD3849D6" ma:contentTypeVersion="6" ma:contentTypeDescription="Create a new document." ma:contentTypeScope="" ma:versionID="b40728782c9fb47657a2445134d49cdb">
  <xsd:schema xmlns:xsd="http://www.w3.org/2001/XMLSchema" xmlns:xs="http://www.w3.org/2001/XMLSchema" xmlns:p="http://schemas.microsoft.com/office/2006/metadata/properties" xmlns:ns2="66e3dcd5-71ca-441c-ba28-633e9c16fcf3" xmlns:ns3="c7f5380d-41b3-4055-bdd9-bafd66f81432" targetNamespace="http://schemas.microsoft.com/office/2006/metadata/properties" ma:root="true" ma:fieldsID="048d64d3fb35ab4a6b51223c99a67fcc" ns2:_="" ns3:_="">
    <xsd:import namespace="66e3dcd5-71ca-441c-ba28-633e9c16fcf3"/>
    <xsd:import namespace="c7f5380d-41b3-4055-bdd9-bafd66f814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e3dcd5-71ca-441c-ba28-633e9c16fc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f5380d-41b3-4055-bdd9-bafd66f8143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A2E4BA-A90A-4AAC-8950-CE7F0E9F36D0}">
  <ds:schemaRefs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c7f5380d-41b3-4055-bdd9-bafd66f81432"/>
    <ds:schemaRef ds:uri="http://schemas.microsoft.com/office/infopath/2007/PartnerControls"/>
    <ds:schemaRef ds:uri="http://schemas.openxmlformats.org/package/2006/metadata/core-properties"/>
    <ds:schemaRef ds:uri="66e3dcd5-71ca-441c-ba28-633e9c16fcf3"/>
  </ds:schemaRefs>
</ds:datastoreItem>
</file>

<file path=customXml/itemProps2.xml><?xml version="1.0" encoding="utf-8"?>
<ds:datastoreItem xmlns:ds="http://schemas.openxmlformats.org/officeDocument/2006/customXml" ds:itemID="{AF59E207-E26A-4205-BDC9-FC850F5140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7910DC-5330-4FF5-A003-BAC809A0DB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e3dcd5-71ca-441c-ba28-633e9c16fcf3"/>
    <ds:schemaRef ds:uri="c7f5380d-41b3-4055-bdd9-bafd66f814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Application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Jordon</dc:creator>
  <cp:lastModifiedBy>Daniel J Mailhot</cp:lastModifiedBy>
  <cp:lastPrinted>2020-01-27T16:54:59Z</cp:lastPrinted>
  <dcterms:created xsi:type="dcterms:W3CDTF">2018-12-11T15:38:54Z</dcterms:created>
  <dcterms:modified xsi:type="dcterms:W3CDTF">2024-02-15T19:38:43Z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0x010100DF4727FB18F29E4F8096264FCD3849D6</vt:lpwstr>
  </property>
  <property fmtid="{D5CDD505-2E9C-101B-9397-08002B2CF9AE}" pid="3" name="Order">
    <vt:r8>19600</vt:r8>
  </property>
</Properties>
</file>